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showInkAnnotation="0"/>
  <mc:AlternateContent xmlns:mc="http://schemas.openxmlformats.org/markup-compatibility/2006">
    <mc:Choice Requires="x15">
      <x15ac:absPath xmlns:x15ac="http://schemas.microsoft.com/office/spreadsheetml/2010/11/ac" url="\\DESKTOP-UFIFCS3\plavilink\korisnici\bogdanovci\racunovodstvo\"/>
    </mc:Choice>
  </mc:AlternateContent>
  <xr:revisionPtr revIDLastSave="0" documentId="13_ncr:1_{DEA797E9-F281-4D0B-A90D-7EABD7D76613}" xr6:coauthVersionLast="47" xr6:coauthVersionMax="47" xr10:uidLastSave="{00000000-0000-0000-0000-000000000000}"/>
  <bookViews>
    <workbookView xWindow="-110" yWindow="-110" windowWidth="25820" windowHeight="1390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77" i="9" l="1"/>
  <c r="J1477" i="9"/>
  <c r="F347" i="9"/>
  <c r="F346" i="9" s="1"/>
  <c r="F345" i="9"/>
  <c r="F344" i="9"/>
  <c r="F343" i="9"/>
  <c r="F342" i="9"/>
  <c r="F341" i="9" s="1"/>
  <c r="M340" i="9"/>
  <c r="L340" i="9"/>
  <c r="F340" i="9"/>
  <c r="E340" i="9"/>
  <c r="B340" i="9" s="1"/>
  <c r="H339" i="9"/>
  <c r="E339" i="9" s="1"/>
  <c r="B339" i="9" s="1"/>
  <c r="G339" i="9"/>
  <c r="F339" i="9"/>
  <c r="F338" i="9"/>
  <c r="F337" i="9"/>
  <c r="F336" i="9"/>
  <c r="F335" i="9"/>
  <c r="H334" i="9"/>
  <c r="E334" i="9" s="1"/>
  <c r="B334" i="9" s="1"/>
  <c r="G334" i="9"/>
  <c r="F334" i="9"/>
  <c r="F333" i="9"/>
  <c r="H332" i="9"/>
  <c r="G332" i="9"/>
  <c r="F332" i="9"/>
  <c r="E332" i="9"/>
  <c r="H331" i="9"/>
  <c r="E331" i="9" s="1"/>
  <c r="B331" i="9" s="1"/>
  <c r="G331" i="9"/>
  <c r="F331" i="9"/>
  <c r="H330" i="9"/>
  <c r="G330" i="9"/>
  <c r="E330" i="9" s="1"/>
  <c r="B330" i="9" s="1"/>
  <c r="F330" i="9"/>
  <c r="H329" i="9"/>
  <c r="G329" i="9"/>
  <c r="F329" i="9"/>
  <c r="E329" i="9"/>
  <c r="B329" i="9" s="1"/>
  <c r="H328" i="9"/>
  <c r="G328" i="9"/>
  <c r="E328" i="9" s="1"/>
  <c r="B328" i="9" s="1"/>
  <c r="F328" i="9"/>
  <c r="H327" i="9"/>
  <c r="G327" i="9"/>
  <c r="E327" i="9" s="1"/>
  <c r="B327" i="9" s="1"/>
  <c r="F327" i="9"/>
  <c r="H326" i="9"/>
  <c r="G326" i="9"/>
  <c r="F326" i="9"/>
  <c r="H325" i="9"/>
  <c r="G325" i="9"/>
  <c r="F325" i="9"/>
  <c r="H324" i="9"/>
  <c r="G324" i="9"/>
  <c r="F324" i="9"/>
  <c r="E324" i="9"/>
  <c r="H323" i="9"/>
  <c r="G323" i="9"/>
  <c r="F323" i="9"/>
  <c r="H322" i="9"/>
  <c r="G322" i="9"/>
  <c r="F322" i="9"/>
  <c r="H321" i="9"/>
  <c r="G321" i="9"/>
  <c r="E321" i="9" s="1"/>
  <c r="B321" i="9" s="1"/>
  <c r="F321" i="9"/>
  <c r="H320" i="9"/>
  <c r="G320" i="9"/>
  <c r="E320" i="9" s="1"/>
  <c r="B320" i="9" s="1"/>
  <c r="F320" i="9"/>
  <c r="H319" i="9"/>
  <c r="G319" i="9"/>
  <c r="E319" i="9" s="1"/>
  <c r="B319" i="9" s="1"/>
  <c r="F319" i="9"/>
  <c r="H318" i="9"/>
  <c r="E318" i="9" s="1"/>
  <c r="G318" i="9"/>
  <c r="F318" i="9"/>
  <c r="B318" i="9"/>
  <c r="H317" i="9"/>
  <c r="G317" i="9"/>
  <c r="E317" i="9" s="1"/>
  <c r="B317" i="9" s="1"/>
  <c r="F317" i="9"/>
  <c r="H316" i="9"/>
  <c r="G316" i="9"/>
  <c r="F316" i="9"/>
  <c r="E316" i="9"/>
  <c r="B316" i="9" s="1"/>
  <c r="F315" i="9"/>
  <c r="F314" i="9"/>
  <c r="F313" i="9"/>
  <c r="H312" i="9"/>
  <c r="G312" i="9"/>
  <c r="E312" i="9" s="1"/>
  <c r="B312" i="9" s="1"/>
  <c r="F312" i="9"/>
  <c r="H311" i="9"/>
  <c r="G311" i="9"/>
  <c r="F311" i="9"/>
  <c r="H310" i="9"/>
  <c r="G310" i="9"/>
  <c r="F310" i="9"/>
  <c r="F309" i="9"/>
  <c r="F308" i="9"/>
  <c r="H307" i="9"/>
  <c r="G307" i="9"/>
  <c r="F307" i="9"/>
  <c r="F306" i="9"/>
  <c r="H305" i="9"/>
  <c r="E305" i="9" s="1"/>
  <c r="G305" i="9"/>
  <c r="F305" i="9"/>
  <c r="B305" i="9"/>
  <c r="H304" i="9"/>
  <c r="G304" i="9"/>
  <c r="E304" i="9" s="1"/>
  <c r="B304" i="9" s="1"/>
  <c r="F304" i="9"/>
  <c r="H303" i="9"/>
  <c r="G303" i="9"/>
  <c r="F303" i="9"/>
  <c r="E303" i="9"/>
  <c r="B303" i="9" s="1"/>
  <c r="F302" i="9"/>
  <c r="F301" i="9"/>
  <c r="F300" i="9"/>
  <c r="F299" i="9"/>
  <c r="F297" i="9"/>
  <c r="L296" i="9"/>
  <c r="F296" i="9" s="1"/>
  <c r="H296" i="9"/>
  <c r="F295" i="9"/>
  <c r="I294" i="9"/>
  <c r="E294" i="9" s="1"/>
  <c r="B294" i="9" s="1"/>
  <c r="H294" i="9"/>
  <c r="F294" i="9"/>
  <c r="E293" i="9"/>
  <c r="M292" i="9"/>
  <c r="F292" i="9" s="1"/>
  <c r="L292" i="9"/>
  <c r="E292" i="9"/>
  <c r="M291" i="9"/>
  <c r="L291" i="9"/>
  <c r="E291" i="9"/>
  <c r="M290" i="9"/>
  <c r="L290" i="9"/>
  <c r="E290" i="9"/>
  <c r="M289" i="9"/>
  <c r="L289" i="9"/>
  <c r="E289" i="9"/>
  <c r="M288" i="9"/>
  <c r="L288" i="9"/>
  <c r="E288" i="9"/>
  <c r="M287" i="9"/>
  <c r="L287" i="9"/>
  <c r="E287" i="9"/>
  <c r="M286" i="9"/>
  <c r="F286" i="9" s="1"/>
  <c r="B286" i="9" s="1"/>
  <c r="L286" i="9"/>
  <c r="E286" i="9"/>
  <c r="M285" i="9"/>
  <c r="F285" i="9" s="1"/>
  <c r="L285" i="9"/>
  <c r="E285" i="9"/>
  <c r="M284" i="9"/>
  <c r="L284" i="9"/>
  <c r="F284" i="9"/>
  <c r="E284" i="9"/>
  <c r="M283" i="9"/>
  <c r="L283" i="9"/>
  <c r="E283" i="9"/>
  <c r="M282" i="9"/>
  <c r="L282" i="9"/>
  <c r="E282" i="9"/>
  <c r="M281" i="9"/>
  <c r="L281" i="9"/>
  <c r="E281" i="9"/>
  <c r="M280" i="9"/>
  <c r="L280" i="9"/>
  <c r="E280" i="9"/>
  <c r="M279" i="9"/>
  <c r="L279" i="9"/>
  <c r="E279" i="9"/>
  <c r="M278" i="9"/>
  <c r="F278" i="9" s="1"/>
  <c r="B278" i="9" s="1"/>
  <c r="L278" i="9"/>
  <c r="E278" i="9"/>
  <c r="M277" i="9"/>
  <c r="F277" i="9" s="1"/>
  <c r="L277" i="9"/>
  <c r="E277" i="9"/>
  <c r="M276" i="9"/>
  <c r="F276" i="9" s="1"/>
  <c r="L276" i="9"/>
  <c r="E276" i="9"/>
  <c r="M275" i="9"/>
  <c r="L275" i="9"/>
  <c r="E275" i="9"/>
  <c r="M274" i="9"/>
  <c r="L274" i="9"/>
  <c r="E274" i="9"/>
  <c r="M273" i="9"/>
  <c r="L273" i="9"/>
  <c r="E273" i="9"/>
  <c r="M272" i="9"/>
  <c r="L272" i="9"/>
  <c r="E272" i="9"/>
  <c r="M271" i="9"/>
  <c r="L271" i="9"/>
  <c r="E271" i="9"/>
  <c r="M270" i="9"/>
  <c r="F270" i="9" s="1"/>
  <c r="B270" i="9" s="1"/>
  <c r="L270" i="9"/>
  <c r="E270" i="9"/>
  <c r="M269" i="9"/>
  <c r="F269" i="9" s="1"/>
  <c r="L269" i="9"/>
  <c r="E269" i="9"/>
  <c r="M268" i="9"/>
  <c r="F268" i="9" s="1"/>
  <c r="L268" i="9"/>
  <c r="E268" i="9"/>
  <c r="M267" i="9"/>
  <c r="L267" i="9"/>
  <c r="E267" i="9"/>
  <c r="M266" i="9"/>
  <c r="L266" i="9"/>
  <c r="E266" i="9"/>
  <c r="M265" i="9"/>
  <c r="L265" i="9"/>
  <c r="E265" i="9"/>
  <c r="M264" i="9"/>
  <c r="L264" i="9"/>
  <c r="E264" i="9"/>
  <c r="M263" i="9"/>
  <c r="L263" i="9"/>
  <c r="E263" i="9"/>
  <c r="M262" i="9"/>
  <c r="F262" i="9" s="1"/>
  <c r="B262" i="9" s="1"/>
  <c r="L262" i="9"/>
  <c r="E262" i="9"/>
  <c r="M261" i="9"/>
  <c r="F261" i="9" s="1"/>
  <c r="L261" i="9"/>
  <c r="E261" i="9"/>
  <c r="M260" i="9"/>
  <c r="F260" i="9" s="1"/>
  <c r="L260" i="9"/>
  <c r="E260" i="9"/>
  <c r="M259" i="9"/>
  <c r="L259" i="9"/>
  <c r="E259" i="9"/>
  <c r="M258" i="9"/>
  <c r="L258" i="9"/>
  <c r="E258" i="9"/>
  <c r="M257" i="9"/>
  <c r="L257" i="9"/>
  <c r="E257" i="9"/>
  <c r="M256" i="9"/>
  <c r="L256" i="9"/>
  <c r="E256" i="9"/>
  <c r="M255" i="9"/>
  <c r="L255" i="9"/>
  <c r="F255" i="9" s="1"/>
  <c r="B255" i="9" s="1"/>
  <c r="E255" i="9"/>
  <c r="M254" i="9"/>
  <c r="F254" i="9" s="1"/>
  <c r="B254" i="9" s="1"/>
  <c r="L254" i="9"/>
  <c r="E254" i="9"/>
  <c r="M253" i="9"/>
  <c r="F253" i="9" s="1"/>
  <c r="L253" i="9"/>
  <c r="E253" i="9"/>
  <c r="M252" i="9"/>
  <c r="F252" i="9" s="1"/>
  <c r="L252" i="9"/>
  <c r="E252" i="9"/>
  <c r="M251" i="9"/>
  <c r="L251" i="9"/>
  <c r="E251" i="9"/>
  <c r="M250" i="9"/>
  <c r="L250" i="9"/>
  <c r="E250" i="9"/>
  <c r="M249" i="9"/>
  <c r="L249" i="9"/>
  <c r="E249" i="9"/>
  <c r="M248" i="9"/>
  <c r="L248" i="9"/>
  <c r="E248" i="9"/>
  <c r="M247" i="9"/>
  <c r="L247" i="9"/>
  <c r="E247" i="9"/>
  <c r="M246" i="9"/>
  <c r="L246" i="9"/>
  <c r="F246" i="9"/>
  <c r="B246" i="9" s="1"/>
  <c r="E246" i="9"/>
  <c r="M245" i="9"/>
  <c r="F245" i="9" s="1"/>
  <c r="L245" i="9"/>
  <c r="E245" i="9"/>
  <c r="M244" i="9"/>
  <c r="F244" i="9" s="1"/>
  <c r="L244" i="9"/>
  <c r="E244" i="9"/>
  <c r="M243" i="9"/>
  <c r="L243" i="9"/>
  <c r="E243" i="9"/>
  <c r="M242" i="9"/>
  <c r="L242" i="9"/>
  <c r="E242" i="9"/>
  <c r="M241" i="9"/>
  <c r="L241" i="9"/>
  <c r="E241" i="9"/>
  <c r="M240" i="9"/>
  <c r="L240" i="9"/>
  <c r="E240" i="9"/>
  <c r="M239" i="9"/>
  <c r="L239" i="9"/>
  <c r="E239" i="9"/>
  <c r="M238" i="9"/>
  <c r="F238" i="9" s="1"/>
  <c r="B238" i="9" s="1"/>
  <c r="L238" i="9"/>
  <c r="E238" i="9"/>
  <c r="M237" i="9"/>
  <c r="F237" i="9" s="1"/>
  <c r="L237" i="9"/>
  <c r="E237" i="9"/>
  <c r="M236" i="9"/>
  <c r="L236" i="9"/>
  <c r="E236" i="9"/>
  <c r="M235" i="9"/>
  <c r="L235" i="9"/>
  <c r="E235" i="9"/>
  <c r="M234" i="9"/>
  <c r="L234" i="9"/>
  <c r="E234" i="9"/>
  <c r="M233" i="9"/>
  <c r="L233" i="9"/>
  <c r="E233" i="9"/>
  <c r="M232" i="9"/>
  <c r="L232" i="9"/>
  <c r="E232" i="9"/>
  <c r="M231" i="9"/>
  <c r="F231" i="9" s="1"/>
  <c r="B231" i="9" s="1"/>
  <c r="L231" i="9"/>
  <c r="E231" i="9"/>
  <c r="M230" i="9"/>
  <c r="F230" i="9" s="1"/>
  <c r="B230" i="9" s="1"/>
  <c r="L230" i="9"/>
  <c r="E230" i="9"/>
  <c r="M229" i="9"/>
  <c r="F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G173" i="9"/>
  <c r="F173" i="9"/>
  <c r="H172" i="9"/>
  <c r="E172" i="9" s="1"/>
  <c r="B172" i="9" s="1"/>
  <c r="G172" i="9"/>
  <c r="F172" i="9"/>
  <c r="H171" i="9"/>
  <c r="G171" i="9"/>
  <c r="F171" i="9"/>
  <c r="H170" i="9"/>
  <c r="E170" i="9" s="1"/>
  <c r="B170" i="9" s="1"/>
  <c r="G170" i="9"/>
  <c r="F170" i="9"/>
  <c r="H169" i="9"/>
  <c r="G169" i="9"/>
  <c r="F169" i="9"/>
  <c r="H168" i="9"/>
  <c r="E168" i="9" s="1"/>
  <c r="B168" i="9" s="1"/>
  <c r="G168" i="9"/>
  <c r="F168" i="9"/>
  <c r="H167" i="9"/>
  <c r="G167" i="9"/>
  <c r="F167" i="9"/>
  <c r="H166" i="9"/>
  <c r="G166" i="9"/>
  <c r="F166" i="9"/>
  <c r="H165" i="9"/>
  <c r="E165" i="9" s="1"/>
  <c r="G165" i="9"/>
  <c r="F165" i="9"/>
  <c r="H164" i="9"/>
  <c r="E164" i="9" s="1"/>
  <c r="B164" i="9" s="1"/>
  <c r="G164" i="9"/>
  <c r="F164" i="9"/>
  <c r="H163" i="9"/>
  <c r="G163" i="9"/>
  <c r="F163" i="9"/>
  <c r="H162" i="9"/>
  <c r="E162" i="9" s="1"/>
  <c r="B162" i="9" s="1"/>
  <c r="G162" i="9"/>
  <c r="F162" i="9"/>
  <c r="H161" i="9"/>
  <c r="G161" i="9"/>
  <c r="F161" i="9"/>
  <c r="H160" i="9"/>
  <c r="E160" i="9" s="1"/>
  <c r="B160" i="9" s="1"/>
  <c r="G160" i="9"/>
  <c r="F160" i="9"/>
  <c r="H159" i="9"/>
  <c r="E159" i="9" s="1"/>
  <c r="B159" i="9" s="1"/>
  <c r="G159" i="9"/>
  <c r="F159" i="9"/>
  <c r="H158" i="9"/>
  <c r="G158" i="9"/>
  <c r="F158" i="9"/>
  <c r="H157" i="9"/>
  <c r="E157" i="9" s="1"/>
  <c r="G157" i="9"/>
  <c r="F157" i="9"/>
  <c r="F156" i="9"/>
  <c r="H155" i="9"/>
  <c r="E155" i="9" s="1"/>
  <c r="G155" i="9"/>
  <c r="F155" i="9"/>
  <c r="H154" i="9"/>
  <c r="E154" i="9" s="1"/>
  <c r="B154" i="9" s="1"/>
  <c r="G154" i="9"/>
  <c r="F154" i="9"/>
  <c r="H153" i="9"/>
  <c r="G153" i="9"/>
  <c r="F153" i="9"/>
  <c r="H152" i="9"/>
  <c r="E152" i="9" s="1"/>
  <c r="B152" i="9" s="1"/>
  <c r="G152" i="9"/>
  <c r="F152" i="9"/>
  <c r="H151" i="9"/>
  <c r="E151" i="9" s="1"/>
  <c r="B151" i="9" s="1"/>
  <c r="G151" i="9"/>
  <c r="F151" i="9"/>
  <c r="H150" i="9"/>
  <c r="G150" i="9"/>
  <c r="F150" i="9"/>
  <c r="H149" i="9"/>
  <c r="E149" i="9" s="1"/>
  <c r="G149" i="9"/>
  <c r="F149" i="9"/>
  <c r="H148" i="9"/>
  <c r="E148" i="9" s="1"/>
  <c r="B148" i="9" s="1"/>
  <c r="G148" i="9"/>
  <c r="F148" i="9"/>
  <c r="H147" i="9"/>
  <c r="E147" i="9" s="1"/>
  <c r="G147" i="9"/>
  <c r="F147" i="9"/>
  <c r="H146" i="9"/>
  <c r="E146" i="9" s="1"/>
  <c r="B146" i="9" s="1"/>
  <c r="G146" i="9"/>
  <c r="F146" i="9"/>
  <c r="H145" i="9"/>
  <c r="G145" i="9"/>
  <c r="F145" i="9"/>
  <c r="H144" i="9"/>
  <c r="E144" i="9" s="1"/>
  <c r="B144" i="9" s="1"/>
  <c r="G144" i="9"/>
  <c r="F144" i="9"/>
  <c r="H143" i="9"/>
  <c r="E143" i="9" s="1"/>
  <c r="B143" i="9" s="1"/>
  <c r="G143" i="9"/>
  <c r="F143" i="9"/>
  <c r="H142" i="9"/>
  <c r="G142" i="9"/>
  <c r="F142" i="9"/>
  <c r="H141" i="9"/>
  <c r="E141" i="9" s="1"/>
  <c r="B141" i="9" s="1"/>
  <c r="G141" i="9"/>
  <c r="F141" i="9"/>
  <c r="H140" i="9"/>
  <c r="E140" i="9" s="1"/>
  <c r="B140" i="9" s="1"/>
  <c r="G140" i="9"/>
  <c r="F140" i="9"/>
  <c r="H139" i="9"/>
  <c r="E139" i="9" s="1"/>
  <c r="G139" i="9"/>
  <c r="F139" i="9"/>
  <c r="H138" i="9"/>
  <c r="E138" i="9" s="1"/>
  <c r="B138" i="9" s="1"/>
  <c r="G138" i="9"/>
  <c r="F138" i="9"/>
  <c r="H137" i="9"/>
  <c r="G137" i="9"/>
  <c r="F137" i="9"/>
  <c r="H136" i="9"/>
  <c r="G136" i="9"/>
  <c r="F136" i="9"/>
  <c r="H135" i="9"/>
  <c r="E135" i="9" s="1"/>
  <c r="B135" i="9" s="1"/>
  <c r="G135" i="9"/>
  <c r="F135" i="9"/>
  <c r="H134" i="9"/>
  <c r="G134" i="9"/>
  <c r="F134" i="9"/>
  <c r="H133" i="9"/>
  <c r="E133" i="9" s="1"/>
  <c r="G133" i="9"/>
  <c r="F133" i="9"/>
  <c r="H132" i="9"/>
  <c r="E132" i="9" s="1"/>
  <c r="B132" i="9" s="1"/>
  <c r="G132" i="9"/>
  <c r="F132" i="9"/>
  <c r="H131" i="9"/>
  <c r="E131" i="9" s="1"/>
  <c r="G131" i="9"/>
  <c r="F131" i="9"/>
  <c r="H130" i="9"/>
  <c r="E130" i="9" s="1"/>
  <c r="B130" i="9" s="1"/>
  <c r="G130" i="9"/>
  <c r="F130" i="9"/>
  <c r="H129" i="9"/>
  <c r="G129" i="9"/>
  <c r="F129" i="9"/>
  <c r="H128" i="9"/>
  <c r="G128" i="9"/>
  <c r="F128" i="9"/>
  <c r="H127" i="9"/>
  <c r="E127" i="9" s="1"/>
  <c r="B127" i="9" s="1"/>
  <c r="G127" i="9"/>
  <c r="F127" i="9"/>
  <c r="H126" i="9"/>
  <c r="G126" i="9"/>
  <c r="F126" i="9"/>
  <c r="H125" i="9"/>
  <c r="E125" i="9" s="1"/>
  <c r="B125" i="9" s="1"/>
  <c r="G125" i="9"/>
  <c r="F125" i="9"/>
  <c r="H124" i="9"/>
  <c r="E124" i="9" s="1"/>
  <c r="B124" i="9" s="1"/>
  <c r="G124" i="9"/>
  <c r="F124" i="9"/>
  <c r="H123" i="9"/>
  <c r="E123" i="9" s="1"/>
  <c r="G123" i="9"/>
  <c r="F123" i="9"/>
  <c r="H122" i="9"/>
  <c r="E122" i="9" s="1"/>
  <c r="B122" i="9" s="1"/>
  <c r="G122" i="9"/>
  <c r="F122" i="9"/>
  <c r="H121" i="9"/>
  <c r="G121" i="9"/>
  <c r="F121" i="9"/>
  <c r="H120" i="9"/>
  <c r="G120" i="9"/>
  <c r="F120" i="9"/>
  <c r="H119" i="9"/>
  <c r="E119" i="9" s="1"/>
  <c r="B119" i="9" s="1"/>
  <c r="G119" i="9"/>
  <c r="F119" i="9"/>
  <c r="H118" i="9"/>
  <c r="G118" i="9"/>
  <c r="F118" i="9"/>
  <c r="H117" i="9"/>
  <c r="E117" i="9" s="1"/>
  <c r="G117" i="9"/>
  <c r="F117" i="9"/>
  <c r="H116" i="9"/>
  <c r="E116" i="9" s="1"/>
  <c r="B116" i="9" s="1"/>
  <c r="G116" i="9"/>
  <c r="F116" i="9"/>
  <c r="H115" i="9"/>
  <c r="E115" i="9" s="1"/>
  <c r="G115" i="9"/>
  <c r="F115" i="9"/>
  <c r="H114" i="9"/>
  <c r="E114" i="9" s="1"/>
  <c r="B114" i="9" s="1"/>
  <c r="G114" i="9"/>
  <c r="F114" i="9"/>
  <c r="H113" i="9"/>
  <c r="G113" i="9"/>
  <c r="F113" i="9"/>
  <c r="H112" i="9"/>
  <c r="G112" i="9"/>
  <c r="F112" i="9"/>
  <c r="H111" i="9"/>
  <c r="E111" i="9" s="1"/>
  <c r="B111" i="9" s="1"/>
  <c r="G111" i="9"/>
  <c r="F111" i="9"/>
  <c r="H110" i="9"/>
  <c r="G110" i="9"/>
  <c r="F110" i="9"/>
  <c r="H109" i="9"/>
  <c r="G109" i="9"/>
  <c r="F109" i="9"/>
  <c r="E109" i="9"/>
  <c r="B109" i="9" s="1"/>
  <c r="H108" i="9"/>
  <c r="E108" i="9" s="1"/>
  <c r="B108" i="9" s="1"/>
  <c r="G108" i="9"/>
  <c r="F108" i="9"/>
  <c r="H107" i="9"/>
  <c r="E107" i="9" s="1"/>
  <c r="G107" i="9"/>
  <c r="F107" i="9"/>
  <c r="H106" i="9"/>
  <c r="E106" i="9" s="1"/>
  <c r="B106" i="9" s="1"/>
  <c r="G106" i="9"/>
  <c r="F106" i="9"/>
  <c r="H105" i="9"/>
  <c r="G105" i="9"/>
  <c r="F105" i="9"/>
  <c r="H104" i="9"/>
  <c r="G104" i="9"/>
  <c r="F104" i="9"/>
  <c r="H103" i="9"/>
  <c r="E103" i="9" s="1"/>
  <c r="B103" i="9" s="1"/>
  <c r="G103" i="9"/>
  <c r="F103" i="9"/>
  <c r="H102" i="9"/>
  <c r="G102" i="9"/>
  <c r="F102" i="9"/>
  <c r="H101" i="9"/>
  <c r="E101" i="9" s="1"/>
  <c r="G101" i="9"/>
  <c r="F101" i="9"/>
  <c r="H100" i="9"/>
  <c r="E100" i="9" s="1"/>
  <c r="B100" i="9" s="1"/>
  <c r="G100" i="9"/>
  <c r="F100" i="9"/>
  <c r="H99" i="9"/>
  <c r="E99" i="9" s="1"/>
  <c r="G99" i="9"/>
  <c r="F99" i="9"/>
  <c r="H98" i="9"/>
  <c r="E98" i="9" s="1"/>
  <c r="B98" i="9" s="1"/>
  <c r="G98" i="9"/>
  <c r="F98" i="9"/>
  <c r="H97" i="9"/>
  <c r="G97" i="9"/>
  <c r="F97" i="9"/>
  <c r="H96" i="9"/>
  <c r="G96" i="9"/>
  <c r="F96" i="9"/>
  <c r="H95" i="9"/>
  <c r="E95" i="9" s="1"/>
  <c r="B95" i="9" s="1"/>
  <c r="G95" i="9"/>
  <c r="F95" i="9"/>
  <c r="H94" i="9"/>
  <c r="G94" i="9"/>
  <c r="F94" i="9"/>
  <c r="H93" i="9"/>
  <c r="E93" i="9" s="1"/>
  <c r="B93" i="9" s="1"/>
  <c r="G93" i="9"/>
  <c r="F93" i="9"/>
  <c r="H92" i="9"/>
  <c r="E92" i="9" s="1"/>
  <c r="B92" i="9" s="1"/>
  <c r="G92" i="9"/>
  <c r="F92" i="9"/>
  <c r="H91" i="9"/>
  <c r="E91" i="9" s="1"/>
  <c r="G91" i="9"/>
  <c r="F91" i="9"/>
  <c r="H90" i="9"/>
  <c r="E90" i="9" s="1"/>
  <c r="B90" i="9" s="1"/>
  <c r="G90" i="9"/>
  <c r="F90" i="9"/>
  <c r="H89" i="9"/>
  <c r="G89" i="9"/>
  <c r="F89" i="9"/>
  <c r="H88" i="9"/>
  <c r="G88" i="9"/>
  <c r="F88" i="9"/>
  <c r="H87" i="9"/>
  <c r="E87" i="9" s="1"/>
  <c r="B87" i="9" s="1"/>
  <c r="G87" i="9"/>
  <c r="F87" i="9"/>
  <c r="H86" i="9"/>
  <c r="G86" i="9"/>
  <c r="F86" i="9"/>
  <c r="H85" i="9"/>
  <c r="E85" i="9" s="1"/>
  <c r="G85" i="9"/>
  <c r="F85" i="9"/>
  <c r="H84" i="9"/>
  <c r="E84" i="9" s="1"/>
  <c r="B84" i="9" s="1"/>
  <c r="G84" i="9"/>
  <c r="F84" i="9"/>
  <c r="H83" i="9"/>
  <c r="E83" i="9" s="1"/>
  <c r="G83" i="9"/>
  <c r="F83" i="9"/>
  <c r="H82" i="9"/>
  <c r="E82" i="9" s="1"/>
  <c r="B82" i="9" s="1"/>
  <c r="G82" i="9"/>
  <c r="F82" i="9"/>
  <c r="H81" i="9"/>
  <c r="G81" i="9"/>
  <c r="F81" i="9"/>
  <c r="H80" i="9"/>
  <c r="G80" i="9"/>
  <c r="F80" i="9"/>
  <c r="H79" i="9"/>
  <c r="E79" i="9" s="1"/>
  <c r="B79" i="9" s="1"/>
  <c r="G79" i="9"/>
  <c r="F79" i="9"/>
  <c r="H78" i="9"/>
  <c r="G78" i="9"/>
  <c r="F78" i="9"/>
  <c r="H77" i="9"/>
  <c r="E77" i="9" s="1"/>
  <c r="G77" i="9"/>
  <c r="F77" i="9"/>
  <c r="H76" i="9"/>
  <c r="E76" i="9" s="1"/>
  <c r="B76" i="9" s="1"/>
  <c r="G76" i="9"/>
  <c r="F76" i="9"/>
  <c r="H75" i="9"/>
  <c r="G75" i="9"/>
  <c r="F75" i="9"/>
  <c r="H74" i="9"/>
  <c r="E74" i="9" s="1"/>
  <c r="B74" i="9" s="1"/>
  <c r="G74" i="9"/>
  <c r="F74" i="9"/>
  <c r="H73" i="9"/>
  <c r="G73" i="9"/>
  <c r="F73" i="9"/>
  <c r="H72" i="9"/>
  <c r="E72" i="9" s="1"/>
  <c r="B72" i="9" s="1"/>
  <c r="G72" i="9"/>
  <c r="F72" i="9"/>
  <c r="H71" i="9"/>
  <c r="E71" i="9" s="1"/>
  <c r="B71" i="9" s="1"/>
  <c r="G71" i="9"/>
  <c r="F71" i="9"/>
  <c r="H70" i="9"/>
  <c r="G70" i="9"/>
  <c r="F70" i="9"/>
  <c r="H69" i="9"/>
  <c r="E69" i="9" s="1"/>
  <c r="B69" i="9" s="1"/>
  <c r="G69" i="9"/>
  <c r="F69" i="9"/>
  <c r="H68" i="9"/>
  <c r="E68" i="9" s="1"/>
  <c r="B68" i="9" s="1"/>
  <c r="G68" i="9"/>
  <c r="F68" i="9"/>
  <c r="H67" i="9"/>
  <c r="G67" i="9"/>
  <c r="F67" i="9"/>
  <c r="H66" i="9"/>
  <c r="E66" i="9" s="1"/>
  <c r="B66" i="9" s="1"/>
  <c r="G66" i="9"/>
  <c r="F66" i="9"/>
  <c r="H65" i="9"/>
  <c r="G65" i="9"/>
  <c r="F65" i="9"/>
  <c r="H64" i="9"/>
  <c r="E64" i="9" s="1"/>
  <c r="B64" i="9" s="1"/>
  <c r="G64" i="9"/>
  <c r="F64" i="9"/>
  <c r="H63" i="9"/>
  <c r="E63" i="9" s="1"/>
  <c r="B63" i="9" s="1"/>
  <c r="G63" i="9"/>
  <c r="F63" i="9"/>
  <c r="H62" i="9"/>
  <c r="G62" i="9"/>
  <c r="F62" i="9"/>
  <c r="H61" i="9"/>
  <c r="E61" i="9" s="1"/>
  <c r="B61" i="9" s="1"/>
  <c r="G61" i="9"/>
  <c r="F61" i="9"/>
  <c r="H60" i="9"/>
  <c r="E60" i="9" s="1"/>
  <c r="B60" i="9" s="1"/>
  <c r="G60" i="9"/>
  <c r="F60" i="9"/>
  <c r="H59" i="9"/>
  <c r="G59" i="9"/>
  <c r="F59" i="9"/>
  <c r="H58" i="9"/>
  <c r="E58" i="9" s="1"/>
  <c r="G58" i="9"/>
  <c r="F58" i="9"/>
  <c r="H57" i="9"/>
  <c r="G57" i="9"/>
  <c r="F57" i="9"/>
  <c r="H56" i="9"/>
  <c r="G56" i="9"/>
  <c r="F56" i="9"/>
  <c r="H55" i="9"/>
  <c r="E55" i="9" s="1"/>
  <c r="B55" i="9" s="1"/>
  <c r="G55" i="9"/>
  <c r="F55" i="9"/>
  <c r="H54" i="9"/>
  <c r="G54" i="9"/>
  <c r="F54" i="9"/>
  <c r="H53" i="9"/>
  <c r="E53" i="9" s="1"/>
  <c r="B53" i="9" s="1"/>
  <c r="G53" i="9"/>
  <c r="F53" i="9"/>
  <c r="H52" i="9"/>
  <c r="E52" i="9" s="1"/>
  <c r="B52" i="9" s="1"/>
  <c r="G52" i="9"/>
  <c r="F52" i="9"/>
  <c r="H51" i="9"/>
  <c r="E51" i="9" s="1"/>
  <c r="B51" i="9" s="1"/>
  <c r="G51" i="9"/>
  <c r="F51" i="9"/>
  <c r="H50" i="9"/>
  <c r="G50" i="9"/>
  <c r="F50" i="9"/>
  <c r="H49" i="9"/>
  <c r="G49" i="9"/>
  <c r="F49" i="9"/>
  <c r="H48" i="9"/>
  <c r="E48" i="9" s="1"/>
  <c r="B48" i="9" s="1"/>
  <c r="G48" i="9"/>
  <c r="F48" i="9"/>
  <c r="H47" i="9"/>
  <c r="E47" i="9" s="1"/>
  <c r="G47" i="9"/>
  <c r="F47" i="9"/>
  <c r="H46" i="9"/>
  <c r="G46" i="9"/>
  <c r="F46" i="9"/>
  <c r="H45" i="9"/>
  <c r="E45" i="9" s="1"/>
  <c r="B45" i="9" s="1"/>
  <c r="G45" i="9"/>
  <c r="F45" i="9"/>
  <c r="H44" i="9"/>
  <c r="E44" i="9" s="1"/>
  <c r="B44" i="9" s="1"/>
  <c r="G44" i="9"/>
  <c r="F44" i="9"/>
  <c r="H43" i="9"/>
  <c r="G43" i="9"/>
  <c r="F43" i="9"/>
  <c r="H42" i="9"/>
  <c r="E42" i="9" s="1"/>
  <c r="B42" i="9" s="1"/>
  <c r="G42" i="9"/>
  <c r="F42" i="9"/>
  <c r="H41" i="9"/>
  <c r="E41" i="9" s="1"/>
  <c r="B41" i="9" s="1"/>
  <c r="G41" i="9"/>
  <c r="F41" i="9"/>
  <c r="H40" i="9"/>
  <c r="E40" i="9" s="1"/>
  <c r="B40" i="9" s="1"/>
  <c r="G40" i="9"/>
  <c r="F40" i="9"/>
  <c r="H39" i="9"/>
  <c r="E39" i="9" s="1"/>
  <c r="B39" i="9" s="1"/>
  <c r="G39" i="9"/>
  <c r="F39" i="9"/>
  <c r="H38" i="9"/>
  <c r="G38" i="9"/>
  <c r="F38" i="9"/>
  <c r="H37" i="9"/>
  <c r="G37" i="9"/>
  <c r="F37" i="9"/>
  <c r="H36" i="9"/>
  <c r="G36" i="9"/>
  <c r="F36" i="9"/>
  <c r="H35" i="9"/>
  <c r="G35" i="9"/>
  <c r="F35" i="9"/>
  <c r="H34" i="9"/>
  <c r="E34" i="9" s="1"/>
  <c r="B34" i="9" s="1"/>
  <c r="G34" i="9"/>
  <c r="F34" i="9"/>
  <c r="H33" i="9"/>
  <c r="E33" i="9" s="1"/>
  <c r="B33" i="9" s="1"/>
  <c r="G33" i="9"/>
  <c r="F33" i="9"/>
  <c r="H32" i="9"/>
  <c r="E32" i="9" s="1"/>
  <c r="G32" i="9"/>
  <c r="F32" i="9"/>
  <c r="H31" i="9"/>
  <c r="G31" i="9"/>
  <c r="F31" i="9"/>
  <c r="H30" i="9"/>
  <c r="G30" i="9"/>
  <c r="F30" i="9"/>
  <c r="H29" i="9"/>
  <c r="E29" i="9" s="1"/>
  <c r="B29" i="9" s="1"/>
  <c r="G29" i="9"/>
  <c r="F29" i="9"/>
  <c r="H28" i="9"/>
  <c r="G28" i="9"/>
  <c r="F28" i="9"/>
  <c r="H27" i="9"/>
  <c r="G27" i="9"/>
  <c r="F27" i="9"/>
  <c r="H26" i="9"/>
  <c r="E26" i="9" s="1"/>
  <c r="B26" i="9" s="1"/>
  <c r="G26" i="9"/>
  <c r="F26" i="9"/>
  <c r="H25" i="9"/>
  <c r="E25" i="9" s="1"/>
  <c r="B25" i="9" s="1"/>
  <c r="G25" i="9"/>
  <c r="F25" i="9"/>
  <c r="F24" i="9"/>
  <c r="I10" i="9"/>
  <c r="F4" i="9"/>
  <c r="O3" i="9"/>
  <c r="G296" i="9" s="1"/>
  <c r="E296" i="9" s="1"/>
  <c r="I3" i="9"/>
  <c r="G196" i="9" s="1"/>
  <c r="E196" i="9" s="1"/>
  <c r="B196" i="9" s="1"/>
  <c r="H3" i="9"/>
  <c r="G3" i="9"/>
  <c r="D104" i="8"/>
  <c r="D97" i="8"/>
  <c r="D92" i="8"/>
  <c r="D87" i="8"/>
  <c r="D82" i="8"/>
  <c r="D77" i="8"/>
  <c r="D72" i="8"/>
  <c r="D67" i="8"/>
  <c r="D62" i="8"/>
  <c r="C1638" i="1" s="1"/>
  <c r="D57" i="8"/>
  <c r="D52" i="8"/>
  <c r="D46" i="8"/>
  <c r="D37" i="8"/>
  <c r="D27" i="8"/>
  <c r="D18" i="8"/>
  <c r="D8" i="8"/>
  <c r="E44" i="7"/>
  <c r="D44" i="7"/>
  <c r="E39" i="7"/>
  <c r="D39" i="7"/>
  <c r="D38" i="7" s="1"/>
  <c r="E38" i="7"/>
  <c r="E30" i="7"/>
  <c r="D30" i="7"/>
  <c r="E23" i="7"/>
  <c r="D23" i="7"/>
  <c r="E22" i="7"/>
  <c r="D22" i="7"/>
  <c r="E14" i="7"/>
  <c r="E6" i="7" s="1"/>
  <c r="E5" i="7" s="1"/>
  <c r="D14" i="7"/>
  <c r="E7" i="7"/>
  <c r="D7" i="7"/>
  <c r="D6" i="7"/>
  <c r="D5" i="7"/>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F118" i="6"/>
  <c r="E118" i="6"/>
  <c r="D118" i="6"/>
  <c r="F117" i="6"/>
  <c r="F116" i="6"/>
  <c r="E115" i="6"/>
  <c r="D115" i="6"/>
  <c r="D114" i="6" s="1"/>
  <c r="F114" i="6"/>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E89" i="6" s="1"/>
  <c r="D90" i="6"/>
  <c r="F88" i="6"/>
  <c r="F87" i="6"/>
  <c r="F86" i="6"/>
  <c r="F85" i="6"/>
  <c r="F84" i="6"/>
  <c r="F83" i="6"/>
  <c r="E82" i="6"/>
  <c r="D82" i="6"/>
  <c r="F82" i="6" s="1"/>
  <c r="F81" i="6"/>
  <c r="F80" i="6"/>
  <c r="F79" i="6"/>
  <c r="F78" i="6"/>
  <c r="F77" i="6"/>
  <c r="F76" i="6"/>
  <c r="E75" i="6"/>
  <c r="D75" i="6"/>
  <c r="F75" i="6" s="1"/>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E35" i="6" s="1"/>
  <c r="D43" i="6"/>
  <c r="F43" i="6" s="1"/>
  <c r="F42" i="6"/>
  <c r="F41" i="6"/>
  <c r="F40" i="6"/>
  <c r="E39" i="6"/>
  <c r="D39" i="6"/>
  <c r="F39" i="6" s="1"/>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9" i="6"/>
  <c r="F8" i="6"/>
  <c r="F7" i="6"/>
  <c r="E6" i="6"/>
  <c r="D6" i="6"/>
  <c r="F6" i="6" s="1"/>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D295" i="5" s="1"/>
  <c r="F295" i="5" s="1"/>
  <c r="E295" i="5"/>
  <c r="F294" i="5"/>
  <c r="F293" i="5"/>
  <c r="F292" i="5"/>
  <c r="F291" i="5"/>
  <c r="E290" i="5"/>
  <c r="D290" i="5"/>
  <c r="F290" i="5" s="1"/>
  <c r="F289" i="5"/>
  <c r="F288" i="5"/>
  <c r="F287" i="5"/>
  <c r="F286" i="5"/>
  <c r="F285" i="5"/>
  <c r="F284" i="5"/>
  <c r="F283" i="5"/>
  <c r="F282" i="5"/>
  <c r="F281" i="5"/>
  <c r="F280" i="5"/>
  <c r="F279" i="5"/>
  <c r="F278" i="5"/>
  <c r="F277" i="5"/>
  <c r="E276" i="5"/>
  <c r="E273" i="5" s="1"/>
  <c r="D276" i="5"/>
  <c r="D273" i="5" s="1"/>
  <c r="F273" i="5" s="1"/>
  <c r="F275" i="5"/>
  <c r="F274" i="5"/>
  <c r="F272" i="5"/>
  <c r="F271" i="5"/>
  <c r="F270" i="5"/>
  <c r="F269" i="5"/>
  <c r="F268" i="5"/>
  <c r="F267" i="5"/>
  <c r="F266" i="5"/>
  <c r="F265" i="5"/>
  <c r="F264" i="5"/>
  <c r="F263" i="5"/>
  <c r="E263" i="5"/>
  <c r="D263" i="5"/>
  <c r="F262" i="5"/>
  <c r="F261" i="5"/>
  <c r="F260" i="5"/>
  <c r="E259" i="5"/>
  <c r="D259" i="5"/>
  <c r="F258" i="5"/>
  <c r="F257" i="5"/>
  <c r="F256" i="5"/>
  <c r="E255" i="5"/>
  <c r="D255" i="5"/>
  <c r="F255" i="5" s="1"/>
  <c r="E254" i="5"/>
  <c r="E250" i="5" s="1"/>
  <c r="I25" i="3" s="1"/>
  <c r="F253" i="5"/>
  <c r="F252" i="5"/>
  <c r="E251" i="5"/>
  <c r="D251" i="5"/>
  <c r="F251" i="5" s="1"/>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F219" i="5" s="1"/>
  <c r="E218" i="5"/>
  <c r="H338" i="9" s="1"/>
  <c r="D218" i="5"/>
  <c r="G338" i="9" s="1"/>
  <c r="F217" i="5"/>
  <c r="F216" i="5"/>
  <c r="F215" i="5"/>
  <c r="F214" i="5"/>
  <c r="F213" i="5"/>
  <c r="F212" i="5"/>
  <c r="F211" i="5"/>
  <c r="F210" i="5"/>
  <c r="E210" i="5"/>
  <c r="D210" i="5"/>
  <c r="F209" i="5"/>
  <c r="F208" i="5"/>
  <c r="F207" i="5"/>
  <c r="F206" i="5"/>
  <c r="F205" i="5"/>
  <c r="F204" i="5"/>
  <c r="E203" i="5"/>
  <c r="D203" i="5"/>
  <c r="F203" i="5" s="1"/>
  <c r="E202" i="5"/>
  <c r="H337" i="9" s="1"/>
  <c r="D202" i="5"/>
  <c r="G337" i="9" s="1"/>
  <c r="E337" i="9" s="1"/>
  <c r="B337" i="9" s="1"/>
  <c r="F201" i="5"/>
  <c r="F200" i="5"/>
  <c r="F199" i="5"/>
  <c r="F198" i="5"/>
  <c r="F197" i="5"/>
  <c r="E196" i="5"/>
  <c r="H336" i="9" s="1"/>
  <c r="D196" i="5"/>
  <c r="G336" i="9" s="1"/>
  <c r="E336" i="9" s="1"/>
  <c r="B336" i="9" s="1"/>
  <c r="F195" i="5"/>
  <c r="F194" i="5"/>
  <c r="F193" i="5"/>
  <c r="F192" i="5"/>
  <c r="F191" i="5"/>
  <c r="F190" i="5"/>
  <c r="F189" i="5"/>
  <c r="F188" i="5"/>
  <c r="F187" i="5"/>
  <c r="F186" i="5"/>
  <c r="E185" i="5"/>
  <c r="D185" i="5"/>
  <c r="F185" i="5" s="1"/>
  <c r="F184" i="5"/>
  <c r="F183" i="5"/>
  <c r="F182" i="5"/>
  <c r="F181" i="5"/>
  <c r="F180" i="5"/>
  <c r="E180" i="5"/>
  <c r="D180" i="5"/>
  <c r="F179" i="5"/>
  <c r="F178" i="5"/>
  <c r="E177" i="5"/>
  <c r="H335" i="9" s="1"/>
  <c r="D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H315" i="9" s="1"/>
  <c r="D150" i="5"/>
  <c r="F149" i="5"/>
  <c r="F148" i="5"/>
  <c r="E147" i="5"/>
  <c r="D147" i="5"/>
  <c r="F147" i="5" s="1"/>
  <c r="F146" i="5"/>
  <c r="F145" i="5"/>
  <c r="F144" i="5"/>
  <c r="E143" i="5"/>
  <c r="D143" i="5"/>
  <c r="F143" i="5" s="1"/>
  <c r="F142" i="5"/>
  <c r="F141" i="5"/>
  <c r="F140" i="5"/>
  <c r="F139" i="5"/>
  <c r="F138" i="5"/>
  <c r="F137" i="5"/>
  <c r="E136" i="5"/>
  <c r="E135" i="5" s="1"/>
  <c r="D136" i="5"/>
  <c r="F134" i="5"/>
  <c r="F133" i="5"/>
  <c r="F132" i="5"/>
  <c r="F131" i="5"/>
  <c r="F130" i="5"/>
  <c r="F129" i="5"/>
  <c r="F128" i="5"/>
  <c r="F127" i="5"/>
  <c r="E127" i="5"/>
  <c r="D127" i="5"/>
  <c r="F126" i="5"/>
  <c r="F125" i="5"/>
  <c r="F124" i="5"/>
  <c r="F123" i="5"/>
  <c r="F122" i="5"/>
  <c r="F121" i="5"/>
  <c r="E120" i="5"/>
  <c r="D120" i="5"/>
  <c r="F120" i="5" s="1"/>
  <c r="E119" i="5"/>
  <c r="D119" i="5"/>
  <c r="F119" i="5" s="1"/>
  <c r="F118" i="5"/>
  <c r="F117" i="5"/>
  <c r="F116" i="5"/>
  <c r="F115" i="5"/>
  <c r="F114" i="5"/>
  <c r="F113" i="5"/>
  <c r="F112" i="5"/>
  <c r="F111" i="5"/>
  <c r="F110" i="5"/>
  <c r="F109" i="5"/>
  <c r="F108" i="5"/>
  <c r="E107" i="5"/>
  <c r="E88" i="5" s="1"/>
  <c r="D107" i="5"/>
  <c r="F106" i="5"/>
  <c r="F105" i="5"/>
  <c r="F104" i="5"/>
  <c r="F103" i="5"/>
  <c r="F102" i="5"/>
  <c r="F101" i="5"/>
  <c r="F100" i="5"/>
  <c r="F99" i="5"/>
  <c r="F98" i="5"/>
  <c r="F97" i="5"/>
  <c r="F96" i="5"/>
  <c r="F95" i="5"/>
  <c r="F94" i="5"/>
  <c r="F93" i="5"/>
  <c r="F92" i="5"/>
  <c r="F91" i="5"/>
  <c r="F90" i="5"/>
  <c r="F89" i="5"/>
  <c r="E89" i="5"/>
  <c r="D89" i="5"/>
  <c r="F87" i="5"/>
  <c r="F86" i="5"/>
  <c r="F85" i="5"/>
  <c r="F84" i="5"/>
  <c r="F83" i="5"/>
  <c r="E82" i="5"/>
  <c r="D82" i="5"/>
  <c r="F82" i="5" s="1"/>
  <c r="F81" i="5"/>
  <c r="F80" i="5"/>
  <c r="F79" i="5"/>
  <c r="F78" i="5"/>
  <c r="F77" i="5"/>
  <c r="E76" i="5"/>
  <c r="D76" i="5"/>
  <c r="F76" i="5" s="1"/>
  <c r="F75" i="5"/>
  <c r="F74" i="5"/>
  <c r="F73" i="5"/>
  <c r="F72" i="5"/>
  <c r="F71" i="5"/>
  <c r="E71" i="5"/>
  <c r="D71" i="5"/>
  <c r="E70" i="5"/>
  <c r="D70" i="5"/>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E12" i="5"/>
  <c r="D12" i="5"/>
  <c r="F12" i="5" s="1"/>
  <c r="F11" i="5"/>
  <c r="F10" i="5"/>
  <c r="F9" i="5"/>
  <c r="E8" i="5"/>
  <c r="D8" i="5"/>
  <c r="F8" i="5" s="1"/>
  <c r="E7" i="5"/>
  <c r="D7"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D647" i="4"/>
  <c r="F647" i="4" s="1"/>
  <c r="F642" i="4"/>
  <c r="F641" i="4"/>
  <c r="F638" i="4"/>
  <c r="F637" i="4"/>
  <c r="F636" i="4"/>
  <c r="E636" i="4"/>
  <c r="D636" i="4"/>
  <c r="F635" i="4"/>
  <c r="F634" i="4"/>
  <c r="F633" i="4"/>
  <c r="E633" i="4"/>
  <c r="D633" i="4"/>
  <c r="F632" i="4"/>
  <c r="F631" i="4"/>
  <c r="E630" i="4"/>
  <c r="D630"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F606" i="4"/>
  <c r="F605" i="4"/>
  <c r="F604" i="4"/>
  <c r="F603" i="4"/>
  <c r="E603" i="4"/>
  <c r="D603" i="4"/>
  <c r="F602" i="4"/>
  <c r="F601" i="4"/>
  <c r="F600" i="4"/>
  <c r="F599" i="4"/>
  <c r="E598" i="4"/>
  <c r="D598" i="4"/>
  <c r="F598" i="4" s="1"/>
  <c r="D597" i="4"/>
  <c r="F597" i="4" s="1"/>
  <c r="F596" i="4"/>
  <c r="F595" i="4"/>
  <c r="E594" i="4"/>
  <c r="D594" i="4"/>
  <c r="F594" i="4" s="1"/>
  <c r="F593" i="4"/>
  <c r="F592" i="4"/>
  <c r="F591" i="4"/>
  <c r="E591" i="4"/>
  <c r="D591" i="4"/>
  <c r="F590" i="4"/>
  <c r="F589" i="4"/>
  <c r="E589" i="4"/>
  <c r="D589" i="4"/>
  <c r="F588" i="4"/>
  <c r="F587" i="4"/>
  <c r="F586" i="4"/>
  <c r="E585" i="4"/>
  <c r="D585" i="4"/>
  <c r="F585" i="4" s="1"/>
  <c r="D584" i="4"/>
  <c r="F584" i="4" s="1"/>
  <c r="F583" i="4"/>
  <c r="F582" i="4"/>
  <c r="E581" i="4"/>
  <c r="D581" i="4"/>
  <c r="F581" i="4" s="1"/>
  <c r="F580" i="4"/>
  <c r="F579" i="4"/>
  <c r="F578" i="4"/>
  <c r="E578" i="4"/>
  <c r="D578" i="4"/>
  <c r="D571" i="4" s="1"/>
  <c r="F571" i="4" s="1"/>
  <c r="F577" i="4"/>
  <c r="F576" i="4"/>
  <c r="F575" i="4"/>
  <c r="E575" i="4"/>
  <c r="D575" i="4"/>
  <c r="F574" i="4"/>
  <c r="F573" i="4"/>
  <c r="F572" i="4"/>
  <c r="E572" i="4"/>
  <c r="D572" i="4"/>
  <c r="F570" i="4"/>
  <c r="F569" i="4"/>
  <c r="F568" i="4"/>
  <c r="F567" i="4"/>
  <c r="F566" i="4"/>
  <c r="F565" i="4"/>
  <c r="F564" i="4"/>
  <c r="F563" i="4"/>
  <c r="F562" i="4"/>
  <c r="E562" i="4"/>
  <c r="D562" i="4"/>
  <c r="F561" i="4"/>
  <c r="F560" i="4"/>
  <c r="F559" i="4"/>
  <c r="F558" i="4"/>
  <c r="E557" i="4"/>
  <c r="D551" i="1" s="1"/>
  <c r="D557" i="4"/>
  <c r="F557" i="4" s="1"/>
  <c r="F556" i="4"/>
  <c r="F555" i="4"/>
  <c r="F554" i="4"/>
  <c r="F553" i="4"/>
  <c r="F552" i="4"/>
  <c r="F551" i="4"/>
  <c r="F550" i="4"/>
  <c r="E550" i="4"/>
  <c r="D544" i="1" s="1"/>
  <c r="D550" i="4"/>
  <c r="F549" i="4"/>
  <c r="F548" i="4"/>
  <c r="F547" i="4"/>
  <c r="F546" i="4"/>
  <c r="E545" i="4"/>
  <c r="D545" i="4"/>
  <c r="F544" i="4"/>
  <c r="F543" i="4"/>
  <c r="E542" i="4"/>
  <c r="D542" i="4"/>
  <c r="F542" i="4" s="1"/>
  <c r="F541" i="4"/>
  <c r="F540" i="4"/>
  <c r="F539" i="4"/>
  <c r="F538" i="4"/>
  <c r="E537" i="4"/>
  <c r="D537" i="4"/>
  <c r="F537" i="4" s="1"/>
  <c r="F534" i="4"/>
  <c r="F533" i="4"/>
  <c r="E532" i="4"/>
  <c r="D532" i="4"/>
  <c r="F532" i="4" s="1"/>
  <c r="F531" i="4"/>
  <c r="F530" i="4"/>
  <c r="E529" i="4"/>
  <c r="D523" i="1" s="1"/>
  <c r="D529" i="4"/>
  <c r="F529" i="4" s="1"/>
  <c r="F528" i="4"/>
  <c r="F527" i="4"/>
  <c r="F526" i="4"/>
  <c r="E526" i="4"/>
  <c r="D526" i="4"/>
  <c r="F525" i="4"/>
  <c r="F524" i="4"/>
  <c r="F523" i="4"/>
  <c r="E523" i="4"/>
  <c r="D523"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D492" i="4"/>
  <c r="D491" i="4" s="1"/>
  <c r="F491" i="4" s="1"/>
  <c r="F490" i="4"/>
  <c r="F489" i="4"/>
  <c r="E488" i="4"/>
  <c r="D488" i="4"/>
  <c r="F488" i="4" s="1"/>
  <c r="F487" i="4"/>
  <c r="F486" i="4"/>
  <c r="F485" i="4"/>
  <c r="E485" i="4"/>
  <c r="D485" i="4"/>
  <c r="F484" i="4"/>
  <c r="F483" i="4"/>
  <c r="F482" i="4"/>
  <c r="F481" i="4"/>
  <c r="E480" i="4"/>
  <c r="D480" i="4"/>
  <c r="F480" i="4" s="1"/>
  <c r="D479" i="4"/>
  <c r="F479" i="4" s="1"/>
  <c r="F478" i="4"/>
  <c r="F477" i="4"/>
  <c r="E476" i="4"/>
  <c r="D476" i="4"/>
  <c r="F476" i="4" s="1"/>
  <c r="F475" i="4"/>
  <c r="F474" i="4"/>
  <c r="F473" i="4"/>
  <c r="E473" i="4"/>
  <c r="D473" i="4"/>
  <c r="F472" i="4"/>
  <c r="F471" i="4"/>
  <c r="E470" i="4"/>
  <c r="D470" i="4"/>
  <c r="F470" i="4" s="1"/>
  <c r="F469" i="4"/>
  <c r="F468" i="4"/>
  <c r="E467" i="4"/>
  <c r="D467" i="4"/>
  <c r="F467" i="4" s="1"/>
  <c r="D466" i="4"/>
  <c r="F466" i="4" s="1"/>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D426" i="1" s="1"/>
  <c r="H426" i="1" s="1"/>
  <c r="D432" i="4"/>
  <c r="F432" i="4" s="1"/>
  <c r="D431" i="4"/>
  <c r="E428" i="4"/>
  <c r="F428" i="4" s="1"/>
  <c r="D428" i="4"/>
  <c r="E427" i="4"/>
  <c r="D422" i="1" s="1"/>
  <c r="D427" i="4"/>
  <c r="D648" i="4" s="1"/>
  <c r="E426" i="4"/>
  <c r="D426" i="4"/>
  <c r="F426" i="4" s="1"/>
  <c r="F421" i="4"/>
  <c r="F420" i="4"/>
  <c r="F419" i="4"/>
  <c r="F416" i="4"/>
  <c r="F415" i="4"/>
  <c r="F414" i="4"/>
  <c r="F413" i="4"/>
  <c r="E412" i="4"/>
  <c r="D412" i="4"/>
  <c r="F412" i="4" s="1"/>
  <c r="F411" i="4"/>
  <c r="E410" i="4"/>
  <c r="D410" i="4"/>
  <c r="F410" i="4" s="1"/>
  <c r="F409" i="4"/>
  <c r="F408" i="4"/>
  <c r="E407" i="4"/>
  <c r="E406" i="4" s="1"/>
  <c r="D407" i="4"/>
  <c r="D406" i="4" s="1"/>
  <c r="F406" i="4" s="1"/>
  <c r="F405" i="4"/>
  <c r="F404" i="4"/>
  <c r="F403" i="4"/>
  <c r="F402" i="4"/>
  <c r="F401" i="4"/>
  <c r="E401" i="4"/>
  <c r="D401" i="4"/>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E379" i="4"/>
  <c r="D379" i="4"/>
  <c r="F378" i="4"/>
  <c r="F377" i="4"/>
  <c r="F376" i="4"/>
  <c r="F375" i="4"/>
  <c r="E374" i="4"/>
  <c r="D374" i="4"/>
  <c r="F372" i="4"/>
  <c r="F371" i="4"/>
  <c r="F370" i="4"/>
  <c r="F369" i="4"/>
  <c r="F368" i="4"/>
  <c r="F367" i="4"/>
  <c r="E366" i="4"/>
  <c r="D361" i="1" s="1"/>
  <c r="D366" i="4"/>
  <c r="F366" i="4" s="1"/>
  <c r="F365" i="4"/>
  <c r="F364" i="4"/>
  <c r="F363" i="4"/>
  <c r="F362" i="4"/>
  <c r="E362" i="4"/>
  <c r="D362" i="4"/>
  <c r="F359" i="4"/>
  <c r="E358" i="4"/>
  <c r="D358" i="4"/>
  <c r="F358" i="4" s="1"/>
  <c r="F357" i="4"/>
  <c r="F356" i="4"/>
  <c r="E355" i="4"/>
  <c r="E354" i="4" s="1"/>
  <c r="D355" i="4"/>
  <c r="D354" i="4" s="1"/>
  <c r="F354" i="4" s="1"/>
  <c r="F353" i="4"/>
  <c r="F352" i="4"/>
  <c r="F351" i="4"/>
  <c r="F350" i="4"/>
  <c r="F349" i="4"/>
  <c r="E349" i="4"/>
  <c r="D349" i="4"/>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E327" i="4"/>
  <c r="D327" i="4"/>
  <c r="F327" i="4" s="1"/>
  <c r="F326" i="4"/>
  <c r="F325" i="4"/>
  <c r="F324" i="4"/>
  <c r="F323" i="4"/>
  <c r="E322" i="4"/>
  <c r="D322" i="4"/>
  <c r="F320" i="4"/>
  <c r="F319" i="4"/>
  <c r="F318" i="4"/>
  <c r="F317" i="4"/>
  <c r="F316" i="4"/>
  <c r="F315" i="4"/>
  <c r="E314" i="4"/>
  <c r="D314" i="4"/>
  <c r="F314" i="4" s="1"/>
  <c r="F313" i="4"/>
  <c r="F312" i="4"/>
  <c r="F311" i="4"/>
  <c r="E310" i="4"/>
  <c r="D310" i="4"/>
  <c r="F306" i="4"/>
  <c r="F305" i="4"/>
  <c r="F304" i="4"/>
  <c r="F303" i="4"/>
  <c r="F302" i="4"/>
  <c r="E298" i="4"/>
  <c r="D298" i="4"/>
  <c r="F298" i="4" s="1"/>
  <c r="E297" i="4"/>
  <c r="D297" i="4"/>
  <c r="F297" i="4" s="1"/>
  <c r="F296" i="4"/>
  <c r="F295" i="4"/>
  <c r="F294" i="4"/>
  <c r="F293" i="4"/>
  <c r="F292" i="4"/>
  <c r="F291" i="4"/>
  <c r="F290" i="4"/>
  <c r="F289" i="4"/>
  <c r="E289" i="4"/>
  <c r="D285" i="1" s="1"/>
  <c r="D289" i="4"/>
  <c r="F288" i="4"/>
  <c r="F287" i="4"/>
  <c r="F286" i="4"/>
  <c r="F285" i="4"/>
  <c r="F284" i="4"/>
  <c r="F283" i="4"/>
  <c r="E283" i="4"/>
  <c r="D283" i="4"/>
  <c r="F282" i="4"/>
  <c r="F281" i="4"/>
  <c r="F280" i="4"/>
  <c r="F279" i="4"/>
  <c r="E278" i="4"/>
  <c r="D278" i="4"/>
  <c r="F278" i="4" s="1"/>
  <c r="F277" i="4"/>
  <c r="F276" i="4"/>
  <c r="F275" i="4"/>
  <c r="E274" i="4"/>
  <c r="F274" i="4" s="1"/>
  <c r="D274" i="4"/>
  <c r="F272" i="4"/>
  <c r="F271" i="4"/>
  <c r="F270" i="4"/>
  <c r="E269" i="4"/>
  <c r="D269" i="4"/>
  <c r="F268" i="4"/>
  <c r="F267" i="4"/>
  <c r="F266" i="4"/>
  <c r="F265" i="4"/>
  <c r="F264" i="4"/>
  <c r="E263" i="4"/>
  <c r="D263" i="4"/>
  <c r="F263" i="4" s="1"/>
  <c r="D262" i="4"/>
  <c r="F261" i="4"/>
  <c r="F260" i="4"/>
  <c r="F259" i="4"/>
  <c r="F258" i="4"/>
  <c r="F257" i="4"/>
  <c r="E257" i="4"/>
  <c r="D257" i="4"/>
  <c r="F256" i="4"/>
  <c r="F255" i="4"/>
  <c r="F254" i="4"/>
  <c r="E254" i="4"/>
  <c r="D254" i="4"/>
  <c r="F253" i="4"/>
  <c r="F252" i="4"/>
  <c r="F251" i="4"/>
  <c r="E250" i="4"/>
  <c r="D250" i="4"/>
  <c r="F250" i="4" s="1"/>
  <c r="F249" i="4"/>
  <c r="F248" i="4"/>
  <c r="F247" i="4"/>
  <c r="E246" i="4"/>
  <c r="D246" i="4"/>
  <c r="F245" i="4"/>
  <c r="F244" i="4"/>
  <c r="F243" i="4"/>
  <c r="E242" i="4"/>
  <c r="D242" i="4"/>
  <c r="F242" i="4" s="1"/>
  <c r="F241" i="4"/>
  <c r="F240" i="4"/>
  <c r="F239" i="4"/>
  <c r="F238" i="4"/>
  <c r="E237" i="4"/>
  <c r="D237" i="4"/>
  <c r="F237" i="4" s="1"/>
  <c r="F236" i="4"/>
  <c r="F235" i="4"/>
  <c r="E234" i="4"/>
  <c r="D234" i="4"/>
  <c r="F234" i="4" s="1"/>
  <c r="F233" i="4"/>
  <c r="F232" i="4"/>
  <c r="F231" i="4"/>
  <c r="E231" i="4"/>
  <c r="D231" i="4"/>
  <c r="D230" i="4"/>
  <c r="F229" i="4"/>
  <c r="F228" i="4"/>
  <c r="F227" i="4"/>
  <c r="F226" i="4"/>
  <c r="E225" i="4"/>
  <c r="D225" i="4"/>
  <c r="F224" i="4"/>
  <c r="F223" i="4"/>
  <c r="E222" i="4"/>
  <c r="D222" i="4"/>
  <c r="F222" i="4" s="1"/>
  <c r="F220" i="4"/>
  <c r="F219" i="4"/>
  <c r="F218" i="4"/>
  <c r="F217" i="4"/>
  <c r="E216" i="4"/>
  <c r="D216" i="4"/>
  <c r="F215" i="4"/>
  <c r="F214" i="4"/>
  <c r="F213" i="4"/>
  <c r="F212" i="4"/>
  <c r="F211" i="4"/>
  <c r="F210" i="4"/>
  <c r="F209" i="4"/>
  <c r="E208" i="4"/>
  <c r="D208" i="4"/>
  <c r="F208" i="4" s="1"/>
  <c r="F207" i="4"/>
  <c r="F206" i="4"/>
  <c r="F205" i="4"/>
  <c r="F204" i="4"/>
  <c r="E203" i="4"/>
  <c r="D203"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D164" i="4" s="1"/>
  <c r="F177" i="4"/>
  <c r="F176" i="4"/>
  <c r="F175" i="4"/>
  <c r="F174" i="4"/>
  <c r="F173" i="4"/>
  <c r="F172" i="4"/>
  <c r="F171" i="4"/>
  <c r="E170" i="4"/>
  <c r="F170" i="4" s="1"/>
  <c r="D170" i="4"/>
  <c r="F169" i="4"/>
  <c r="F168" i="4"/>
  <c r="F167" i="4"/>
  <c r="F166" i="4"/>
  <c r="E165" i="4"/>
  <c r="F165" i="4" s="1"/>
  <c r="D165" i="4"/>
  <c r="F163" i="4"/>
  <c r="F162" i="4"/>
  <c r="F161" i="4"/>
  <c r="E160" i="4"/>
  <c r="F160" i="4" s="1"/>
  <c r="D160" i="4"/>
  <c r="F159" i="4"/>
  <c r="F158" i="4"/>
  <c r="F157" i="4"/>
  <c r="F156" i="4"/>
  <c r="F155" i="4"/>
  <c r="E154" i="4"/>
  <c r="F154" i="4" s="1"/>
  <c r="D154" i="4"/>
  <c r="D153" i="4"/>
  <c r="F151" i="4"/>
  <c r="F150" i="4"/>
  <c r="F149" i="4"/>
  <c r="F148" i="4"/>
  <c r="F147" i="4"/>
  <c r="F146" i="4"/>
  <c r="F145" i="4"/>
  <c r="F144" i="4"/>
  <c r="F143" i="4"/>
  <c r="F142" i="4"/>
  <c r="F141" i="4"/>
  <c r="E141" i="4"/>
  <c r="E140" i="4" s="1"/>
  <c r="D136" i="1" s="1"/>
  <c r="D141" i="4"/>
  <c r="D140" i="4"/>
  <c r="F140" i="4" s="1"/>
  <c r="F139" i="4"/>
  <c r="F138" i="4"/>
  <c r="F137" i="4"/>
  <c r="F136" i="4"/>
  <c r="E135" i="4"/>
  <c r="E134" i="4" s="1"/>
  <c r="D135" i="4"/>
  <c r="F133" i="4"/>
  <c r="F132" i="4"/>
  <c r="F131" i="4"/>
  <c r="F130" i="4"/>
  <c r="F129" i="4"/>
  <c r="E129" i="4"/>
  <c r="D129" i="4"/>
  <c r="F128" i="4"/>
  <c r="F127" i="4"/>
  <c r="E126" i="4"/>
  <c r="D126" i="4"/>
  <c r="D125" i="4" s="1"/>
  <c r="F125" i="4"/>
  <c r="F124" i="4"/>
  <c r="F123" i="4"/>
  <c r="F122" i="4"/>
  <c r="F121" i="4"/>
  <c r="E120" i="4"/>
  <c r="D120" i="4"/>
  <c r="F119" i="4"/>
  <c r="F118" i="4"/>
  <c r="F117" i="4"/>
  <c r="F116" i="4"/>
  <c r="F115" i="4"/>
  <c r="F114" i="4"/>
  <c r="F113" i="4"/>
  <c r="E112" i="4"/>
  <c r="F112" i="4" s="1"/>
  <c r="D112" i="4"/>
  <c r="F111" i="4"/>
  <c r="F110" i="4"/>
  <c r="F109" i="4"/>
  <c r="F108" i="4"/>
  <c r="E107" i="4"/>
  <c r="D107" i="4"/>
  <c r="F105" i="4"/>
  <c r="F104" i="4"/>
  <c r="F103" i="4"/>
  <c r="F102" i="4"/>
  <c r="F101" i="4"/>
  <c r="F100" i="4"/>
  <c r="F99" i="4"/>
  <c r="E98" i="4"/>
  <c r="D98" i="4"/>
  <c r="F98" i="4" s="1"/>
  <c r="F97" i="4"/>
  <c r="F96" i="4"/>
  <c r="F95" i="4"/>
  <c r="F94" i="4"/>
  <c r="F93" i="4"/>
  <c r="F92" i="4"/>
  <c r="E91" i="4"/>
  <c r="D91" i="4"/>
  <c r="F90" i="4"/>
  <c r="F89" i="4"/>
  <c r="F88" i="4"/>
  <c r="F87" i="4"/>
  <c r="F86" i="4"/>
  <c r="F85" i="4"/>
  <c r="F84" i="4"/>
  <c r="E83" i="4"/>
  <c r="D83" i="4"/>
  <c r="F81" i="4"/>
  <c r="F80" i="4"/>
  <c r="F79" i="4"/>
  <c r="F78" i="4"/>
  <c r="E77" i="4"/>
  <c r="D77" i="4"/>
  <c r="F77" i="4" s="1"/>
  <c r="F76" i="4"/>
  <c r="F75" i="4"/>
  <c r="E74" i="4"/>
  <c r="D74" i="4"/>
  <c r="F73" i="4"/>
  <c r="F72" i="4"/>
  <c r="F71" i="4"/>
  <c r="E71" i="4"/>
  <c r="D71" i="4"/>
  <c r="F70" i="4"/>
  <c r="F69" i="4"/>
  <c r="F68" i="4"/>
  <c r="E68" i="4"/>
  <c r="D68" i="4"/>
  <c r="F67" i="4"/>
  <c r="F66" i="4"/>
  <c r="F65" i="4"/>
  <c r="E64" i="4"/>
  <c r="D64" i="4"/>
  <c r="F63" i="4"/>
  <c r="F62" i="4"/>
  <c r="E61" i="4"/>
  <c r="F61" i="4" s="1"/>
  <c r="D61" i="4"/>
  <c r="F60" i="4"/>
  <c r="F59" i="4"/>
  <c r="E58" i="4"/>
  <c r="F58" i="4" s="1"/>
  <c r="D58" i="4"/>
  <c r="F57" i="4"/>
  <c r="F56" i="4"/>
  <c r="F55" i="4"/>
  <c r="F54" i="4"/>
  <c r="F53" i="4"/>
  <c r="E53" i="4"/>
  <c r="D53" i="4"/>
  <c r="F52" i="4"/>
  <c r="F51" i="4"/>
  <c r="E50" i="4"/>
  <c r="D50" i="4"/>
  <c r="D49" i="4" s="1"/>
  <c r="F48" i="4"/>
  <c r="F47" i="4"/>
  <c r="F46" i="4"/>
  <c r="F45" i="4"/>
  <c r="E44" i="4"/>
  <c r="E43" i="4" s="1"/>
  <c r="D44" i="4"/>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2" i="4"/>
  <c r="F21" i="4"/>
  <c r="F20" i="4"/>
  <c r="F19" i="4"/>
  <c r="F18" i="4"/>
  <c r="E17" i="4"/>
  <c r="D17" i="4"/>
  <c r="F16" i="4"/>
  <c r="F15" i="4"/>
  <c r="F14" i="4"/>
  <c r="F13" i="4"/>
  <c r="F12" i="4"/>
  <c r="F11" i="4"/>
  <c r="F10" i="4"/>
  <c r="F9" i="4"/>
  <c r="E8" i="4"/>
  <c r="F8" i="4" s="1"/>
  <c r="D8" i="4"/>
  <c r="G41" i="3"/>
  <c r="B41" i="3"/>
  <c r="G40" i="3"/>
  <c r="B40" i="3"/>
  <c r="G39" i="3"/>
  <c r="B39" i="3"/>
  <c r="H38" i="3"/>
  <c r="G38" i="3"/>
  <c r="B38" i="3"/>
  <c r="I36" i="3"/>
  <c r="H36" i="3"/>
  <c r="G36" i="3"/>
  <c r="B36" i="3"/>
  <c r="I35" i="3"/>
  <c r="H35" i="3"/>
  <c r="G35" i="3"/>
  <c r="B35" i="3"/>
  <c r="I34" i="3"/>
  <c r="H34" i="3"/>
  <c r="G34" i="3"/>
  <c r="B34" i="3"/>
  <c r="I33" i="3"/>
  <c r="H33" i="3"/>
  <c r="G33" i="3"/>
  <c r="B33" i="3"/>
  <c r="G31" i="3"/>
  <c r="B31" i="3"/>
  <c r="I30" i="3"/>
  <c r="H30" i="3"/>
  <c r="G30" i="3"/>
  <c r="B30" i="3"/>
  <c r="I29" i="3"/>
  <c r="H29" i="3"/>
  <c r="G29" i="3"/>
  <c r="B29" i="3"/>
  <c r="I28" i="3"/>
  <c r="G28" i="3"/>
  <c r="B28" i="3"/>
  <c r="I27" i="3"/>
  <c r="G27" i="3"/>
  <c r="B27" i="3"/>
  <c r="G25" i="3"/>
  <c r="B25" i="3"/>
  <c r="G24" i="3"/>
  <c r="B24" i="3"/>
  <c r="G23" i="3"/>
  <c r="B23" i="3"/>
  <c r="I22" i="3"/>
  <c r="H22" i="3"/>
  <c r="G22" i="3"/>
  <c r="B22" i="3"/>
  <c r="G20" i="3"/>
  <c r="B20" i="3"/>
  <c r="G19" i="3"/>
  <c r="B19" i="3"/>
  <c r="G18" i="3"/>
  <c r="B18" i="3"/>
  <c r="G17" i="3"/>
  <c r="B17" i="3"/>
  <c r="H10" i="3" a="1"/>
  <c r="H10" i="3" s="1"/>
  <c r="L3" i="9" s="1"/>
  <c r="C1685" i="1"/>
  <c r="C1684" i="1"/>
  <c r="G1684" i="1" s="1"/>
  <c r="C1683" i="1"/>
  <c r="H1683" i="1" s="1"/>
  <c r="C1682" i="1"/>
  <c r="H1682" i="1" s="1"/>
  <c r="C1681" i="1"/>
  <c r="H1681" i="1" s="1"/>
  <c r="G1679" i="1"/>
  <c r="C1679" i="1"/>
  <c r="H1679" i="1" s="1"/>
  <c r="C1678" i="1"/>
  <c r="H1678" i="1" s="1"/>
  <c r="C1677" i="1"/>
  <c r="C1676" i="1"/>
  <c r="G1676" i="1" s="1"/>
  <c r="C1675" i="1"/>
  <c r="H1675" i="1" s="1"/>
  <c r="C1674" i="1"/>
  <c r="H1674" i="1" s="1"/>
  <c r="C1673" i="1"/>
  <c r="H1673" i="1" s="1"/>
  <c r="G1672" i="1"/>
  <c r="C1672" i="1"/>
  <c r="H1672" i="1" s="1"/>
  <c r="G1671" i="1"/>
  <c r="C1671" i="1"/>
  <c r="H1671" i="1" s="1"/>
  <c r="C1670" i="1"/>
  <c r="H1670" i="1" s="1"/>
  <c r="C1669" i="1"/>
  <c r="C1668" i="1"/>
  <c r="G1668" i="1" s="1"/>
  <c r="C1667" i="1"/>
  <c r="H1667" i="1" s="1"/>
  <c r="C1666" i="1"/>
  <c r="H1666" i="1" s="1"/>
  <c r="C1665" i="1"/>
  <c r="H1665" i="1" s="1"/>
  <c r="C1664" i="1"/>
  <c r="H1664" i="1" s="1"/>
  <c r="C1663" i="1"/>
  <c r="G1663" i="1" s="1"/>
  <c r="C1662" i="1"/>
  <c r="H1662" i="1" s="1"/>
  <c r="C1661" i="1"/>
  <c r="C1660" i="1"/>
  <c r="G1660" i="1" s="1"/>
  <c r="C1659" i="1"/>
  <c r="H1659" i="1" s="1"/>
  <c r="C1658" i="1"/>
  <c r="H1658" i="1" s="1"/>
  <c r="C1657" i="1"/>
  <c r="H1657" i="1" s="1"/>
  <c r="C1656" i="1"/>
  <c r="H1656" i="1" s="1"/>
  <c r="H1655" i="1"/>
  <c r="G1655" i="1"/>
  <c r="C1655" i="1"/>
  <c r="G1654" i="1"/>
  <c r="C1654" i="1"/>
  <c r="H1654" i="1" s="1"/>
  <c r="C1653" i="1"/>
  <c r="H1652" i="1"/>
  <c r="C1652" i="1"/>
  <c r="G1652" i="1" s="1"/>
  <c r="C1651" i="1"/>
  <c r="H1651" i="1" s="1"/>
  <c r="C1650" i="1"/>
  <c r="C1649" i="1"/>
  <c r="H1649" i="1" s="1"/>
  <c r="C1648" i="1"/>
  <c r="H1648" i="1" s="1"/>
  <c r="H1647" i="1"/>
  <c r="C1647" i="1"/>
  <c r="G1647" i="1" s="1"/>
  <c r="C1646" i="1"/>
  <c r="H1646" i="1" s="1"/>
  <c r="C1645" i="1"/>
  <c r="C1644" i="1"/>
  <c r="G1644" i="1" s="1"/>
  <c r="C1643" i="1"/>
  <c r="H1643" i="1" s="1"/>
  <c r="C1642" i="1"/>
  <c r="H1642" i="1" s="1"/>
  <c r="C1641" i="1"/>
  <c r="H1641" i="1" s="1"/>
  <c r="C1640" i="1"/>
  <c r="H1640" i="1" s="1"/>
  <c r="C1639" i="1"/>
  <c r="H1639" i="1" s="1"/>
  <c r="C1637" i="1"/>
  <c r="C1636" i="1"/>
  <c r="G1636" i="1" s="1"/>
  <c r="C1635" i="1"/>
  <c r="H1635" i="1" s="1"/>
  <c r="G1634" i="1"/>
  <c r="C1634" i="1"/>
  <c r="H1634" i="1" s="1"/>
  <c r="C1633" i="1"/>
  <c r="H1633" i="1" s="1"/>
  <c r="C1632" i="1"/>
  <c r="H1632" i="1" s="1"/>
  <c r="C1631" i="1"/>
  <c r="H1631" i="1" s="1"/>
  <c r="C1630" i="1"/>
  <c r="H1630" i="1" s="1"/>
  <c r="C1629" i="1"/>
  <c r="C1628" i="1"/>
  <c r="G1628" i="1" s="1"/>
  <c r="C1626" i="1"/>
  <c r="H1626" i="1" s="1"/>
  <c r="C1625" i="1"/>
  <c r="H1625" i="1" s="1"/>
  <c r="G1624" i="1"/>
  <c r="C1624" i="1"/>
  <c r="H1624" i="1" s="1"/>
  <c r="H1623" i="1"/>
  <c r="G1623" i="1"/>
  <c r="C1623" i="1"/>
  <c r="G1622" i="1"/>
  <c r="C1622" i="1"/>
  <c r="H1622" i="1" s="1"/>
  <c r="C1619" i="1"/>
  <c r="H1619" i="1" s="1"/>
  <c r="G1618" i="1"/>
  <c r="C1618" i="1"/>
  <c r="H1618" i="1" s="1"/>
  <c r="C1617" i="1"/>
  <c r="H1617" i="1" s="1"/>
  <c r="C1616" i="1"/>
  <c r="H1616" i="1" s="1"/>
  <c r="C1615" i="1"/>
  <c r="H1615" i="1" s="1"/>
  <c r="G1614" i="1"/>
  <c r="C1614" i="1"/>
  <c r="H1614" i="1" s="1"/>
  <c r="C1613" i="1"/>
  <c r="C1612" i="1"/>
  <c r="G1612" i="1" s="1"/>
  <c r="C1611" i="1"/>
  <c r="H1611" i="1" s="1"/>
  <c r="C1610" i="1"/>
  <c r="H1610" i="1" s="1"/>
  <c r="C1609" i="1"/>
  <c r="H1609" i="1" s="1"/>
  <c r="G1608" i="1"/>
  <c r="C1608" i="1"/>
  <c r="H1608" i="1" s="1"/>
  <c r="C1607" i="1"/>
  <c r="H1607" i="1" s="1"/>
  <c r="G1606" i="1"/>
  <c r="C1606" i="1"/>
  <c r="H1606" i="1" s="1"/>
  <c r="C1605" i="1"/>
  <c r="C1604" i="1"/>
  <c r="G1604" i="1" s="1"/>
  <c r="C1603" i="1"/>
  <c r="H1603" i="1" s="1"/>
  <c r="G1602" i="1"/>
  <c r="C1602" i="1"/>
  <c r="H1602" i="1" s="1"/>
  <c r="C1600" i="1"/>
  <c r="H1600" i="1" s="1"/>
  <c r="H1599" i="1"/>
  <c r="C1599" i="1"/>
  <c r="G1599" i="1" s="1"/>
  <c r="C1598" i="1"/>
  <c r="H1598" i="1" s="1"/>
  <c r="C1597" i="1"/>
  <c r="H1596" i="1"/>
  <c r="C1596" i="1"/>
  <c r="G1596" i="1" s="1"/>
  <c r="C1595" i="1"/>
  <c r="H1595" i="1" s="1"/>
  <c r="C1594" i="1"/>
  <c r="H1594" i="1" s="1"/>
  <c r="C1593" i="1"/>
  <c r="H1593" i="1" s="1"/>
  <c r="G1592" i="1"/>
  <c r="C1592" i="1"/>
  <c r="H1592" i="1" s="1"/>
  <c r="C1591" i="1"/>
  <c r="H1591" i="1" s="1"/>
  <c r="C1590" i="1"/>
  <c r="H1590" i="1" s="1"/>
  <c r="C1589" i="1"/>
  <c r="G1588" i="1"/>
  <c r="C1588" i="1"/>
  <c r="H1588" i="1" s="1"/>
  <c r="C1587" i="1"/>
  <c r="H1587" i="1" s="1"/>
  <c r="C1586" i="1"/>
  <c r="H1586" i="1" s="1"/>
  <c r="C1585" i="1"/>
  <c r="H1585" i="1" s="1"/>
  <c r="C1584" i="1"/>
  <c r="H1584" i="1" s="1"/>
  <c r="H1583" i="1"/>
  <c r="G1583" i="1"/>
  <c r="C1583" i="1"/>
  <c r="C1581" i="1"/>
  <c r="J1580" i="1"/>
  <c r="D1580" i="1"/>
  <c r="C1580" i="1"/>
  <c r="H1580" i="1" s="1"/>
  <c r="J1579" i="1"/>
  <c r="I1579" i="1"/>
  <c r="H1579" i="1"/>
  <c r="D1579" i="1"/>
  <c r="C1579" i="1"/>
  <c r="G1579" i="1" s="1"/>
  <c r="G1578" i="1"/>
  <c r="D1578" i="1"/>
  <c r="C1578" i="1"/>
  <c r="D1577" i="1"/>
  <c r="C1577" i="1"/>
  <c r="H1576" i="1"/>
  <c r="D1576" i="1"/>
  <c r="C1576" i="1"/>
  <c r="G1576" i="1" s="1"/>
  <c r="G1575" i="1"/>
  <c r="D1575" i="1"/>
  <c r="C1575" i="1"/>
  <c r="D1574" i="1"/>
  <c r="C1574" i="1"/>
  <c r="J1573" i="1"/>
  <c r="D1573" i="1"/>
  <c r="C1573" i="1"/>
  <c r="H1573" i="1" s="1"/>
  <c r="J1572" i="1"/>
  <c r="I1572" i="1"/>
  <c r="H1572" i="1"/>
  <c r="D1572" i="1"/>
  <c r="C1572" i="1"/>
  <c r="G1572" i="1" s="1"/>
  <c r="D1571" i="1"/>
  <c r="C1571" i="1"/>
  <c r="H1570" i="1"/>
  <c r="D1570" i="1"/>
  <c r="C1570" i="1"/>
  <c r="G1570" i="1" s="1"/>
  <c r="D1569" i="1"/>
  <c r="C1569" i="1"/>
  <c r="D1568" i="1"/>
  <c r="C1568" i="1"/>
  <c r="J1567" i="1"/>
  <c r="D1567" i="1"/>
  <c r="C1567" i="1"/>
  <c r="H1567" i="1" s="1"/>
  <c r="J1566" i="1"/>
  <c r="I1566" i="1"/>
  <c r="H1566" i="1"/>
  <c r="D1566" i="1"/>
  <c r="C1566" i="1"/>
  <c r="G1566" i="1" s="1"/>
  <c r="D1565" i="1"/>
  <c r="C1565" i="1"/>
  <c r="D1564" i="1"/>
  <c r="C1564" i="1"/>
  <c r="J1563" i="1"/>
  <c r="D1563" i="1"/>
  <c r="C1563" i="1"/>
  <c r="H1563" i="1" s="1"/>
  <c r="D1562" i="1"/>
  <c r="C1562" i="1"/>
  <c r="D1561" i="1"/>
  <c r="C1561" i="1"/>
  <c r="J1560" i="1"/>
  <c r="D1560" i="1"/>
  <c r="C1560" i="1"/>
  <c r="H1560" i="1" s="1"/>
  <c r="J1559" i="1"/>
  <c r="I1559" i="1"/>
  <c r="H1559" i="1"/>
  <c r="D1559" i="1"/>
  <c r="C1559" i="1"/>
  <c r="G1559" i="1" s="1"/>
  <c r="G1558" i="1"/>
  <c r="D1558" i="1"/>
  <c r="C1558" i="1"/>
  <c r="D1557" i="1"/>
  <c r="C1557" i="1"/>
  <c r="J1556" i="1"/>
  <c r="D1556" i="1"/>
  <c r="C1556" i="1"/>
  <c r="H1556" i="1" s="1"/>
  <c r="G1555" i="1"/>
  <c r="D1555" i="1"/>
  <c r="H1555" i="1" s="1"/>
  <c r="C1555" i="1"/>
  <c r="D1554" i="1"/>
  <c r="C1554" i="1"/>
  <c r="H1554" i="1" s="1"/>
  <c r="J1553" i="1"/>
  <c r="H1553" i="1"/>
  <c r="I1553" i="1" s="1"/>
  <c r="D1553" i="1"/>
  <c r="C1553" i="1"/>
  <c r="G1553" i="1" s="1"/>
  <c r="D1552" i="1"/>
  <c r="C1552" i="1"/>
  <c r="D1551" i="1"/>
  <c r="C1551" i="1"/>
  <c r="J1550" i="1"/>
  <c r="D1550" i="1"/>
  <c r="C1550" i="1"/>
  <c r="H1550" i="1" s="1"/>
  <c r="J1549" i="1"/>
  <c r="H1549" i="1"/>
  <c r="D1549" i="1"/>
  <c r="C1549" i="1"/>
  <c r="G1549" i="1" s="1"/>
  <c r="I1549" i="1" s="1"/>
  <c r="H1548" i="1"/>
  <c r="G1548" i="1"/>
  <c r="D1548" i="1"/>
  <c r="J1548" i="1" s="1"/>
  <c r="C1548" i="1"/>
  <c r="D1547" i="1"/>
  <c r="C1547" i="1"/>
  <c r="J1546" i="1"/>
  <c r="D1546" i="1"/>
  <c r="C1546" i="1"/>
  <c r="H1546" i="1" s="1"/>
  <c r="J1545" i="1"/>
  <c r="H1545" i="1"/>
  <c r="G1545" i="1"/>
  <c r="I1545" i="1" s="1"/>
  <c r="D1545" i="1"/>
  <c r="C1545" i="1"/>
  <c r="D1544" i="1"/>
  <c r="C1544" i="1"/>
  <c r="D1543" i="1"/>
  <c r="C1543" i="1"/>
  <c r="J1542" i="1"/>
  <c r="D1542" i="1"/>
  <c r="C1542" i="1"/>
  <c r="H1542" i="1" s="1"/>
  <c r="J1541" i="1"/>
  <c r="I1541" i="1"/>
  <c r="H1541" i="1"/>
  <c r="G1541" i="1"/>
  <c r="D1541" i="1"/>
  <c r="C1541" i="1"/>
  <c r="D1540" i="1"/>
  <c r="C1540" i="1"/>
  <c r="G1540" i="1" s="1"/>
  <c r="D1539" i="1"/>
  <c r="C1539" i="1"/>
  <c r="H1539" i="1" s="1"/>
  <c r="D1538" i="1"/>
  <c r="C1538" i="1"/>
  <c r="D1537" i="1"/>
  <c r="C1537" i="1"/>
  <c r="H1537" i="1" s="1"/>
  <c r="D1535" i="1"/>
  <c r="C1535" i="1"/>
  <c r="H1535" i="1" s="1"/>
  <c r="G1534" i="1"/>
  <c r="D1534" i="1"/>
  <c r="C1534" i="1"/>
  <c r="D1533" i="1"/>
  <c r="C1533" i="1"/>
  <c r="H1533" i="1" s="1"/>
  <c r="D1532" i="1"/>
  <c r="C1532" i="1"/>
  <c r="H1532" i="1" s="1"/>
  <c r="D1531" i="1"/>
  <c r="C1531" i="1"/>
  <c r="H1531" i="1" s="1"/>
  <c r="D1530" i="1"/>
  <c r="G1530" i="1" s="1"/>
  <c r="C1530" i="1"/>
  <c r="D1529" i="1"/>
  <c r="C1529" i="1"/>
  <c r="H1529" i="1" s="1"/>
  <c r="G1528" i="1"/>
  <c r="D1528" i="1"/>
  <c r="C1528" i="1"/>
  <c r="H1528" i="1" s="1"/>
  <c r="D1527" i="1"/>
  <c r="C1527" i="1"/>
  <c r="H1527" i="1" s="1"/>
  <c r="D1526" i="1"/>
  <c r="C1526" i="1"/>
  <c r="D1525" i="1"/>
  <c r="C1525" i="1"/>
  <c r="H1525" i="1" s="1"/>
  <c r="D1524" i="1"/>
  <c r="D1523" i="1"/>
  <c r="C1523" i="1"/>
  <c r="H1523" i="1" s="1"/>
  <c r="D1522" i="1"/>
  <c r="G1522" i="1" s="1"/>
  <c r="C1522" i="1"/>
  <c r="D1521" i="1"/>
  <c r="C1521" i="1"/>
  <c r="H1521" i="1" s="1"/>
  <c r="G1520" i="1"/>
  <c r="D1520" i="1"/>
  <c r="C1520" i="1"/>
  <c r="H1520" i="1" s="1"/>
  <c r="D1519" i="1"/>
  <c r="C1519" i="1"/>
  <c r="H1519" i="1" s="1"/>
  <c r="D1518" i="1"/>
  <c r="C1518" i="1"/>
  <c r="D1517" i="1"/>
  <c r="C1517" i="1"/>
  <c r="H1517" i="1" s="1"/>
  <c r="H1516" i="1"/>
  <c r="G1516" i="1"/>
  <c r="D1516" i="1"/>
  <c r="C1516" i="1"/>
  <c r="D1515" i="1"/>
  <c r="C1515" i="1"/>
  <c r="H1515" i="1" s="1"/>
  <c r="D1514" i="1"/>
  <c r="H1514" i="1" s="1"/>
  <c r="C1514" i="1"/>
  <c r="G1514" i="1" s="1"/>
  <c r="D1513" i="1"/>
  <c r="C1513" i="1"/>
  <c r="H1513" i="1" s="1"/>
  <c r="G1512" i="1"/>
  <c r="D1512" i="1"/>
  <c r="C1512" i="1"/>
  <c r="H1512" i="1" s="1"/>
  <c r="D1511" i="1"/>
  <c r="C1511" i="1"/>
  <c r="H1511" i="1" s="1"/>
  <c r="D1510" i="1"/>
  <c r="C1510" i="1"/>
  <c r="D1509" i="1"/>
  <c r="C1509" i="1"/>
  <c r="H1509" i="1" s="1"/>
  <c r="H1508" i="1"/>
  <c r="G1508" i="1"/>
  <c r="D1508" i="1"/>
  <c r="C1508" i="1"/>
  <c r="D1507" i="1"/>
  <c r="C1507" i="1"/>
  <c r="H1507" i="1" s="1"/>
  <c r="D1506" i="1"/>
  <c r="C1506" i="1"/>
  <c r="G1506" i="1" s="1"/>
  <c r="D1505" i="1"/>
  <c r="C1505" i="1"/>
  <c r="H1505" i="1" s="1"/>
  <c r="G1504" i="1"/>
  <c r="D1504" i="1"/>
  <c r="C1504" i="1"/>
  <c r="H1504" i="1" s="1"/>
  <c r="D1503" i="1"/>
  <c r="C1503" i="1"/>
  <c r="D1502" i="1"/>
  <c r="C1502" i="1"/>
  <c r="D1501" i="1"/>
  <c r="C1501" i="1"/>
  <c r="H1501" i="1" s="1"/>
  <c r="H1500" i="1"/>
  <c r="G1500" i="1"/>
  <c r="D1500" i="1"/>
  <c r="C1500" i="1"/>
  <c r="D1499" i="1"/>
  <c r="C1499" i="1"/>
  <c r="D1498" i="1"/>
  <c r="C1498" i="1"/>
  <c r="G1498" i="1" s="1"/>
  <c r="D1497" i="1"/>
  <c r="C1497" i="1"/>
  <c r="G1496" i="1"/>
  <c r="D1496" i="1"/>
  <c r="C1496" i="1"/>
  <c r="H1496" i="1" s="1"/>
  <c r="D1495" i="1"/>
  <c r="C1495" i="1"/>
  <c r="D1494" i="1"/>
  <c r="C1494" i="1"/>
  <c r="D1493" i="1"/>
  <c r="C1493" i="1"/>
  <c r="H1492" i="1"/>
  <c r="G1492" i="1"/>
  <c r="D1492" i="1"/>
  <c r="C1492" i="1"/>
  <c r="D1491" i="1"/>
  <c r="C1491" i="1"/>
  <c r="D1490" i="1"/>
  <c r="C1490" i="1"/>
  <c r="G1490" i="1" s="1"/>
  <c r="D1489" i="1"/>
  <c r="C1489" i="1"/>
  <c r="G1488" i="1"/>
  <c r="D1488" i="1"/>
  <c r="C1488" i="1"/>
  <c r="H1488" i="1" s="1"/>
  <c r="D1487" i="1"/>
  <c r="C1487" i="1"/>
  <c r="D1486" i="1"/>
  <c r="C1486" i="1"/>
  <c r="D1485" i="1"/>
  <c r="C1485" i="1"/>
  <c r="D1484" i="1"/>
  <c r="D1483" i="1"/>
  <c r="C1483" i="1"/>
  <c r="D1482" i="1"/>
  <c r="C1482" i="1"/>
  <c r="G1482" i="1" s="1"/>
  <c r="D1481" i="1"/>
  <c r="C1481" i="1"/>
  <c r="G1480" i="1"/>
  <c r="D1480" i="1"/>
  <c r="C1480" i="1"/>
  <c r="H1480" i="1" s="1"/>
  <c r="D1479" i="1"/>
  <c r="C1479" i="1"/>
  <c r="D1478" i="1"/>
  <c r="C1478" i="1"/>
  <c r="D1477" i="1"/>
  <c r="C1477" i="1"/>
  <c r="H1476" i="1"/>
  <c r="G1476" i="1"/>
  <c r="D1476" i="1"/>
  <c r="C1476" i="1"/>
  <c r="D1475" i="1"/>
  <c r="C1475" i="1"/>
  <c r="D1474" i="1"/>
  <c r="C1474" i="1"/>
  <c r="G1474" i="1" s="1"/>
  <c r="D1473" i="1"/>
  <c r="C1473" i="1"/>
  <c r="G1472" i="1"/>
  <c r="D1472" i="1"/>
  <c r="C1472" i="1"/>
  <c r="H1472" i="1" s="1"/>
  <c r="D1471" i="1"/>
  <c r="C1471" i="1"/>
  <c r="D1470" i="1"/>
  <c r="C1470" i="1"/>
  <c r="D1469" i="1"/>
  <c r="C1469" i="1"/>
  <c r="H1468" i="1"/>
  <c r="G1468" i="1"/>
  <c r="D1468" i="1"/>
  <c r="C1468" i="1"/>
  <c r="D1467" i="1"/>
  <c r="C1467" i="1"/>
  <c r="D1466" i="1"/>
  <c r="C1466" i="1"/>
  <c r="G1466" i="1" s="1"/>
  <c r="D1465" i="1"/>
  <c r="C1465" i="1"/>
  <c r="G1464" i="1"/>
  <c r="D1464" i="1"/>
  <c r="C1464" i="1"/>
  <c r="H1464" i="1" s="1"/>
  <c r="D1463" i="1"/>
  <c r="C1463" i="1"/>
  <c r="D1462" i="1"/>
  <c r="C1462" i="1"/>
  <c r="D1461" i="1"/>
  <c r="C1461" i="1"/>
  <c r="H1460" i="1"/>
  <c r="G1460" i="1"/>
  <c r="D1460" i="1"/>
  <c r="C1460" i="1"/>
  <c r="D1459" i="1"/>
  <c r="C1459" i="1"/>
  <c r="D1458" i="1"/>
  <c r="C1458" i="1"/>
  <c r="D1457" i="1"/>
  <c r="C1457" i="1"/>
  <c r="G1456" i="1"/>
  <c r="D1456" i="1"/>
  <c r="C1456" i="1"/>
  <c r="H1456" i="1" s="1"/>
  <c r="D1455" i="1"/>
  <c r="C1455" i="1"/>
  <c r="D1454" i="1"/>
  <c r="C1454" i="1"/>
  <c r="D1453" i="1"/>
  <c r="C1453" i="1"/>
  <c r="H1452" i="1"/>
  <c r="G1452" i="1"/>
  <c r="D1452" i="1"/>
  <c r="C1452" i="1"/>
  <c r="D1451" i="1"/>
  <c r="C1451" i="1"/>
  <c r="D1450" i="1"/>
  <c r="C1450" i="1"/>
  <c r="G1450" i="1" s="1"/>
  <c r="D1449" i="1"/>
  <c r="C1449" i="1"/>
  <c r="G1448" i="1"/>
  <c r="D1448" i="1"/>
  <c r="C1448" i="1"/>
  <c r="H1448" i="1" s="1"/>
  <c r="D1447" i="1"/>
  <c r="C1447" i="1"/>
  <c r="D1446" i="1"/>
  <c r="C1446" i="1"/>
  <c r="D1445" i="1"/>
  <c r="C1445" i="1"/>
  <c r="H1444" i="1"/>
  <c r="G1444" i="1"/>
  <c r="D1444" i="1"/>
  <c r="C1444" i="1"/>
  <c r="D1443" i="1"/>
  <c r="C1443" i="1"/>
  <c r="D1442" i="1"/>
  <c r="C1442" i="1"/>
  <c r="G1442" i="1" s="1"/>
  <c r="D1441" i="1"/>
  <c r="C1441" i="1"/>
  <c r="G1440" i="1"/>
  <c r="D1440" i="1"/>
  <c r="C1440" i="1"/>
  <c r="H1440" i="1" s="1"/>
  <c r="D1439" i="1"/>
  <c r="C1439" i="1"/>
  <c r="D1438" i="1"/>
  <c r="C1438" i="1"/>
  <c r="D1437" i="1"/>
  <c r="C1437" i="1"/>
  <c r="H1436" i="1"/>
  <c r="D1436" i="1"/>
  <c r="C1436" i="1"/>
  <c r="G1436" i="1" s="1"/>
  <c r="D1435" i="1"/>
  <c r="C1435" i="1"/>
  <c r="G1435" i="1" s="1"/>
  <c r="H1434" i="1"/>
  <c r="D1434" i="1"/>
  <c r="C1434" i="1"/>
  <c r="G1434" i="1" s="1"/>
  <c r="H1433" i="1"/>
  <c r="D1433" i="1"/>
  <c r="C1433" i="1"/>
  <c r="G1433" i="1" s="1"/>
  <c r="H1432" i="1"/>
  <c r="D1432" i="1"/>
  <c r="C1432" i="1"/>
  <c r="G1432" i="1" s="1"/>
  <c r="D1431" i="1"/>
  <c r="C1431" i="1"/>
  <c r="G1431" i="1" s="1"/>
  <c r="D1430" i="1"/>
  <c r="D1429" i="1"/>
  <c r="C1429" i="1"/>
  <c r="G1429" i="1" s="1"/>
  <c r="H1428" i="1"/>
  <c r="D1428" i="1"/>
  <c r="C1428" i="1"/>
  <c r="G1428" i="1" s="1"/>
  <c r="H1427" i="1"/>
  <c r="D1427" i="1"/>
  <c r="C1427" i="1"/>
  <c r="G1427" i="1" s="1"/>
  <c r="H1426" i="1"/>
  <c r="D1426" i="1"/>
  <c r="C1426" i="1"/>
  <c r="G1426" i="1" s="1"/>
  <c r="D1425" i="1"/>
  <c r="C1425" i="1"/>
  <c r="H1424" i="1"/>
  <c r="D1424" i="1"/>
  <c r="C1424" i="1"/>
  <c r="G1424" i="1" s="1"/>
  <c r="H1423" i="1"/>
  <c r="D1423" i="1"/>
  <c r="C1423" i="1"/>
  <c r="G1423" i="1" s="1"/>
  <c r="H1422" i="1"/>
  <c r="D1422" i="1"/>
  <c r="C1422" i="1"/>
  <c r="G1422" i="1" s="1"/>
  <c r="D1421" i="1"/>
  <c r="C1421" i="1"/>
  <c r="G1421" i="1" s="1"/>
  <c r="H1420" i="1"/>
  <c r="D1420" i="1"/>
  <c r="C1420" i="1"/>
  <c r="G1420" i="1" s="1"/>
  <c r="H1419" i="1"/>
  <c r="D1419" i="1"/>
  <c r="C1419" i="1"/>
  <c r="G1419" i="1" s="1"/>
  <c r="H1418" i="1"/>
  <c r="D1418" i="1"/>
  <c r="C1418" i="1"/>
  <c r="G1418" i="1" s="1"/>
  <c r="D1417" i="1"/>
  <c r="C1417" i="1"/>
  <c r="H1416" i="1"/>
  <c r="D1416" i="1"/>
  <c r="C1416" i="1"/>
  <c r="G1416" i="1" s="1"/>
  <c r="H1415" i="1"/>
  <c r="D1415" i="1"/>
  <c r="C1415" i="1"/>
  <c r="H1414" i="1"/>
  <c r="D1414" i="1"/>
  <c r="C1414" i="1"/>
  <c r="G1414" i="1" s="1"/>
  <c r="D1413" i="1"/>
  <c r="C1413" i="1"/>
  <c r="G1413" i="1" s="1"/>
  <c r="H1412" i="1"/>
  <c r="D1412" i="1"/>
  <c r="C1412" i="1"/>
  <c r="G1412" i="1" s="1"/>
  <c r="H1411" i="1"/>
  <c r="D1411" i="1"/>
  <c r="C1411" i="1"/>
  <c r="G1411" i="1" s="1"/>
  <c r="H1410" i="1"/>
  <c r="D1410" i="1"/>
  <c r="C1410" i="1"/>
  <c r="G1410" i="1" s="1"/>
  <c r="D1409" i="1"/>
  <c r="C1409" i="1"/>
  <c r="H1408" i="1"/>
  <c r="D1408" i="1"/>
  <c r="C1408" i="1"/>
  <c r="G1408" i="1" s="1"/>
  <c r="H1407" i="1"/>
  <c r="D1407" i="1"/>
  <c r="C1407" i="1"/>
  <c r="H1406" i="1"/>
  <c r="D1406" i="1"/>
  <c r="C1406" i="1"/>
  <c r="G1406" i="1" s="1"/>
  <c r="D1405" i="1"/>
  <c r="C1405" i="1"/>
  <c r="G1405" i="1" s="1"/>
  <c r="H1404" i="1"/>
  <c r="D1404" i="1"/>
  <c r="C1404" i="1"/>
  <c r="G1404" i="1" s="1"/>
  <c r="H1403" i="1"/>
  <c r="D1403" i="1"/>
  <c r="C1403" i="1"/>
  <c r="G1403" i="1" s="1"/>
  <c r="H1402" i="1"/>
  <c r="D1402" i="1"/>
  <c r="C1402" i="1"/>
  <c r="G1402" i="1" s="1"/>
  <c r="H1401" i="1"/>
  <c r="G1401" i="1"/>
  <c r="D1401" i="1"/>
  <c r="C1401" i="1"/>
  <c r="D1400" i="1"/>
  <c r="D1399" i="1"/>
  <c r="C1399" i="1"/>
  <c r="H1398" i="1"/>
  <c r="D1398" i="1"/>
  <c r="C1398" i="1"/>
  <c r="G1398" i="1" s="1"/>
  <c r="D1397" i="1"/>
  <c r="C1397" i="1"/>
  <c r="H1397" i="1" s="1"/>
  <c r="H1396" i="1"/>
  <c r="D1396" i="1"/>
  <c r="C1396" i="1"/>
  <c r="G1396" i="1" s="1"/>
  <c r="H1395" i="1"/>
  <c r="G1395" i="1"/>
  <c r="D1395" i="1"/>
  <c r="C1395" i="1"/>
  <c r="H1394" i="1"/>
  <c r="D1394" i="1"/>
  <c r="C1394" i="1"/>
  <c r="G1394" i="1" s="1"/>
  <c r="D1393" i="1"/>
  <c r="G1393" i="1" s="1"/>
  <c r="C1393" i="1"/>
  <c r="H1393" i="1" s="1"/>
  <c r="H1392" i="1"/>
  <c r="D1392" i="1"/>
  <c r="C1392" i="1"/>
  <c r="G1392" i="1" s="1"/>
  <c r="D1391" i="1"/>
  <c r="C1391" i="1"/>
  <c r="G1391" i="1" s="1"/>
  <c r="H1390" i="1"/>
  <c r="D1390" i="1"/>
  <c r="C1390" i="1"/>
  <c r="G1390" i="1" s="1"/>
  <c r="H1389" i="1"/>
  <c r="D1389" i="1"/>
  <c r="C1389" i="1"/>
  <c r="G1389" i="1" s="1"/>
  <c r="H1388" i="1"/>
  <c r="D1388" i="1"/>
  <c r="C1388" i="1"/>
  <c r="G1388" i="1" s="1"/>
  <c r="H1387" i="1"/>
  <c r="G1387" i="1"/>
  <c r="D1387" i="1"/>
  <c r="C1387" i="1"/>
  <c r="H1386" i="1"/>
  <c r="D1386" i="1"/>
  <c r="C1386" i="1"/>
  <c r="G1386" i="1" s="1"/>
  <c r="D1385" i="1"/>
  <c r="C1385" i="1"/>
  <c r="H1384" i="1"/>
  <c r="D1384" i="1"/>
  <c r="C1384" i="1"/>
  <c r="G1384" i="1" s="1"/>
  <c r="D1383" i="1"/>
  <c r="C1383" i="1"/>
  <c r="D1382" i="1"/>
  <c r="H1382" i="1" s="1"/>
  <c r="C1382" i="1"/>
  <c r="G1382" i="1" s="1"/>
  <c r="D1381" i="1"/>
  <c r="C1381" i="1"/>
  <c r="H1381" i="1" s="1"/>
  <c r="H1380" i="1"/>
  <c r="D1380" i="1"/>
  <c r="C1380" i="1"/>
  <c r="G1380" i="1" s="1"/>
  <c r="H1379" i="1"/>
  <c r="G1379" i="1"/>
  <c r="D1379" i="1"/>
  <c r="C1379" i="1"/>
  <c r="D1378" i="1"/>
  <c r="H1378" i="1" s="1"/>
  <c r="C1378" i="1"/>
  <c r="G1377" i="1"/>
  <c r="D1377" i="1"/>
  <c r="C1377" i="1"/>
  <c r="H1377" i="1" s="1"/>
  <c r="D1376" i="1"/>
  <c r="C1376" i="1"/>
  <c r="D1375" i="1"/>
  <c r="C1375" i="1"/>
  <c r="G1375" i="1" s="1"/>
  <c r="D1374" i="1"/>
  <c r="C1374" i="1"/>
  <c r="G1374" i="1" s="1"/>
  <c r="H1373" i="1"/>
  <c r="D1373" i="1"/>
  <c r="C1373" i="1"/>
  <c r="G1373" i="1" s="1"/>
  <c r="H1372" i="1"/>
  <c r="D1372" i="1"/>
  <c r="C1372" i="1"/>
  <c r="H1371" i="1"/>
  <c r="G1371" i="1"/>
  <c r="D1371" i="1"/>
  <c r="C1371" i="1"/>
  <c r="D1370" i="1"/>
  <c r="H1370" i="1" s="1"/>
  <c r="C1370" i="1"/>
  <c r="D1369" i="1"/>
  <c r="C1369" i="1"/>
  <c r="D1368" i="1"/>
  <c r="C1368" i="1"/>
  <c r="G1368" i="1" s="1"/>
  <c r="D1367" i="1"/>
  <c r="C1367" i="1"/>
  <c r="D1366" i="1"/>
  <c r="C1366" i="1"/>
  <c r="G1366" i="1" s="1"/>
  <c r="D1365" i="1"/>
  <c r="C1365" i="1"/>
  <c r="H1365" i="1" s="1"/>
  <c r="H1364" i="1"/>
  <c r="D1364" i="1"/>
  <c r="C1364" i="1"/>
  <c r="G1364" i="1" s="1"/>
  <c r="H1363" i="1"/>
  <c r="G1363" i="1"/>
  <c r="D1363" i="1"/>
  <c r="C1363" i="1"/>
  <c r="D1362" i="1"/>
  <c r="H1362" i="1" s="1"/>
  <c r="C1362" i="1"/>
  <c r="G1361" i="1"/>
  <c r="D1361" i="1"/>
  <c r="C1361" i="1"/>
  <c r="H1361" i="1" s="1"/>
  <c r="D1360" i="1"/>
  <c r="C1360" i="1"/>
  <c r="D1359" i="1"/>
  <c r="C1359" i="1"/>
  <c r="G1359" i="1" s="1"/>
  <c r="D1358" i="1"/>
  <c r="C1358" i="1"/>
  <c r="G1358" i="1" s="1"/>
  <c r="H1357" i="1"/>
  <c r="D1357" i="1"/>
  <c r="C1357" i="1"/>
  <c r="G1357" i="1" s="1"/>
  <c r="H1356" i="1"/>
  <c r="D1356" i="1"/>
  <c r="C1356" i="1"/>
  <c r="H1355" i="1"/>
  <c r="G1355" i="1"/>
  <c r="D1355" i="1"/>
  <c r="C1355" i="1"/>
  <c r="D1354" i="1"/>
  <c r="H1354" i="1" s="1"/>
  <c r="C1354" i="1"/>
  <c r="D1353" i="1"/>
  <c r="C1353" i="1"/>
  <c r="D1352" i="1"/>
  <c r="C1352" i="1"/>
  <c r="G1352" i="1" s="1"/>
  <c r="D1351" i="1"/>
  <c r="C1351" i="1"/>
  <c r="D1350" i="1"/>
  <c r="C1350" i="1"/>
  <c r="G1350" i="1" s="1"/>
  <c r="D1349" i="1"/>
  <c r="C1349" i="1"/>
  <c r="H1349" i="1" s="1"/>
  <c r="H1348" i="1"/>
  <c r="D1348" i="1"/>
  <c r="C1348" i="1"/>
  <c r="G1348" i="1" s="1"/>
  <c r="H1347" i="1"/>
  <c r="G1347" i="1"/>
  <c r="D1347" i="1"/>
  <c r="C1347" i="1"/>
  <c r="D1346" i="1"/>
  <c r="H1346" i="1" s="1"/>
  <c r="C1346" i="1"/>
  <c r="G1345" i="1"/>
  <c r="D1345" i="1"/>
  <c r="C1345" i="1"/>
  <c r="H1345" i="1" s="1"/>
  <c r="D1344" i="1"/>
  <c r="C1344" i="1"/>
  <c r="D1343" i="1"/>
  <c r="C1343" i="1"/>
  <c r="G1343" i="1" s="1"/>
  <c r="D1342" i="1"/>
  <c r="C1342" i="1"/>
  <c r="G1342" i="1" s="1"/>
  <c r="H1341" i="1"/>
  <c r="D1341" i="1"/>
  <c r="C1341" i="1"/>
  <c r="G1341" i="1" s="1"/>
  <c r="H1340" i="1"/>
  <c r="D1340" i="1"/>
  <c r="C1340" i="1"/>
  <c r="H1339" i="1"/>
  <c r="G1339" i="1"/>
  <c r="D1339" i="1"/>
  <c r="C1339" i="1"/>
  <c r="D1338" i="1"/>
  <c r="H1338" i="1" s="1"/>
  <c r="C1338" i="1"/>
  <c r="D1337" i="1"/>
  <c r="C1337" i="1"/>
  <c r="D1336" i="1"/>
  <c r="C1336" i="1"/>
  <c r="G1336" i="1" s="1"/>
  <c r="D1335" i="1"/>
  <c r="C1335" i="1"/>
  <c r="D1334" i="1"/>
  <c r="C1334" i="1"/>
  <c r="G1334" i="1" s="1"/>
  <c r="D1333" i="1"/>
  <c r="C1333" i="1"/>
  <c r="H1333" i="1" s="1"/>
  <c r="H1332" i="1"/>
  <c r="D1332" i="1"/>
  <c r="C1332" i="1"/>
  <c r="G1332" i="1" s="1"/>
  <c r="H1331" i="1"/>
  <c r="G1331" i="1"/>
  <c r="D1331" i="1"/>
  <c r="C1331" i="1"/>
  <c r="D1330" i="1"/>
  <c r="H1330" i="1" s="1"/>
  <c r="C1330" i="1"/>
  <c r="G1329" i="1"/>
  <c r="D1329" i="1"/>
  <c r="C1329" i="1"/>
  <c r="H1329" i="1" s="1"/>
  <c r="D1328" i="1"/>
  <c r="C1328" i="1"/>
  <c r="D1327" i="1"/>
  <c r="C1327" i="1"/>
  <c r="G1327" i="1" s="1"/>
  <c r="D1326" i="1"/>
  <c r="C1326" i="1"/>
  <c r="G1326" i="1" s="1"/>
  <c r="H1325" i="1"/>
  <c r="D1325" i="1"/>
  <c r="C1325" i="1"/>
  <c r="G1325" i="1" s="1"/>
  <c r="D1324" i="1"/>
  <c r="C1324" i="1"/>
  <c r="H1324" i="1" s="1"/>
  <c r="H1323" i="1"/>
  <c r="D1323" i="1"/>
  <c r="C1323" i="1"/>
  <c r="G1323" i="1" s="1"/>
  <c r="D1322" i="1"/>
  <c r="C1322" i="1"/>
  <c r="H1322" i="1" s="1"/>
  <c r="H1321" i="1"/>
  <c r="D1321" i="1"/>
  <c r="C1321" i="1"/>
  <c r="G1321" i="1" s="1"/>
  <c r="D1320" i="1"/>
  <c r="C1320" i="1"/>
  <c r="H1320" i="1" s="1"/>
  <c r="H1319" i="1"/>
  <c r="D1319" i="1"/>
  <c r="C1319" i="1"/>
  <c r="G1319" i="1" s="1"/>
  <c r="D1318" i="1"/>
  <c r="C1318" i="1"/>
  <c r="H1318" i="1" s="1"/>
  <c r="H1317" i="1"/>
  <c r="D1317" i="1"/>
  <c r="C1317" i="1"/>
  <c r="G1317" i="1" s="1"/>
  <c r="D1316" i="1"/>
  <c r="C1316" i="1"/>
  <c r="H1316" i="1" s="1"/>
  <c r="H1315" i="1"/>
  <c r="D1315" i="1"/>
  <c r="C1315" i="1"/>
  <c r="G1315" i="1" s="1"/>
  <c r="D1314" i="1"/>
  <c r="C1314" i="1"/>
  <c r="H1314" i="1" s="1"/>
  <c r="H1313" i="1"/>
  <c r="D1313" i="1"/>
  <c r="C1313" i="1"/>
  <c r="G1313" i="1" s="1"/>
  <c r="D1312" i="1"/>
  <c r="C1312" i="1"/>
  <c r="H1312" i="1" s="1"/>
  <c r="H1311" i="1"/>
  <c r="D1311" i="1"/>
  <c r="C1311" i="1"/>
  <c r="G1311" i="1" s="1"/>
  <c r="D1310" i="1"/>
  <c r="C1310" i="1"/>
  <c r="H1310" i="1" s="1"/>
  <c r="H1309" i="1"/>
  <c r="D1309" i="1"/>
  <c r="C1309" i="1"/>
  <c r="G1309" i="1" s="1"/>
  <c r="D1308" i="1"/>
  <c r="C1308" i="1"/>
  <c r="H1308" i="1" s="1"/>
  <c r="H1307" i="1"/>
  <c r="D1307" i="1"/>
  <c r="C1307" i="1"/>
  <c r="G1307" i="1" s="1"/>
  <c r="D1306" i="1"/>
  <c r="C1306" i="1"/>
  <c r="H1306" i="1" s="1"/>
  <c r="H1305" i="1"/>
  <c r="D1305" i="1"/>
  <c r="C1305" i="1"/>
  <c r="G1305" i="1" s="1"/>
  <c r="D1304" i="1"/>
  <c r="C1304" i="1"/>
  <c r="H1303" i="1"/>
  <c r="D1303" i="1"/>
  <c r="C1303" i="1"/>
  <c r="G1303" i="1" s="1"/>
  <c r="D1302" i="1"/>
  <c r="C1302" i="1"/>
  <c r="H1301" i="1"/>
  <c r="D1301" i="1"/>
  <c r="C1301" i="1"/>
  <c r="G1301" i="1" s="1"/>
  <c r="D1300" i="1"/>
  <c r="C1300" i="1"/>
  <c r="H1299" i="1"/>
  <c r="D1299" i="1"/>
  <c r="C1299" i="1"/>
  <c r="G1299" i="1" s="1"/>
  <c r="D1298" i="1"/>
  <c r="C1298" i="1"/>
  <c r="H1297" i="1"/>
  <c r="D1297" i="1"/>
  <c r="C1297" i="1"/>
  <c r="G1297" i="1" s="1"/>
  <c r="D1296" i="1"/>
  <c r="C1296" i="1"/>
  <c r="H1295" i="1"/>
  <c r="D1295" i="1"/>
  <c r="C1295" i="1"/>
  <c r="G1295" i="1" s="1"/>
  <c r="D1294" i="1"/>
  <c r="C1294" i="1"/>
  <c r="H1293" i="1"/>
  <c r="D1293" i="1"/>
  <c r="C1293" i="1"/>
  <c r="G1293" i="1" s="1"/>
  <c r="D1292" i="1"/>
  <c r="C1292" i="1"/>
  <c r="H1291" i="1"/>
  <c r="D1291" i="1"/>
  <c r="C1291" i="1"/>
  <c r="G1291" i="1" s="1"/>
  <c r="D1290" i="1"/>
  <c r="C1290" i="1"/>
  <c r="H1289" i="1"/>
  <c r="D1289" i="1"/>
  <c r="C1289" i="1"/>
  <c r="G1289" i="1" s="1"/>
  <c r="D1288" i="1"/>
  <c r="C1288" i="1"/>
  <c r="H1287" i="1"/>
  <c r="D1287" i="1"/>
  <c r="C1287" i="1"/>
  <c r="G1287" i="1" s="1"/>
  <c r="D1286" i="1"/>
  <c r="C1286" i="1"/>
  <c r="H1285" i="1"/>
  <c r="D1285" i="1"/>
  <c r="C1285" i="1"/>
  <c r="G1285" i="1" s="1"/>
  <c r="D1284" i="1"/>
  <c r="C1284" i="1"/>
  <c r="H1283" i="1"/>
  <c r="D1283" i="1"/>
  <c r="C1283" i="1"/>
  <c r="G1283" i="1" s="1"/>
  <c r="D1282" i="1"/>
  <c r="C1282" i="1"/>
  <c r="H1281" i="1"/>
  <c r="D1281" i="1"/>
  <c r="C1281" i="1"/>
  <c r="G1281" i="1" s="1"/>
  <c r="D1280" i="1"/>
  <c r="C1280" i="1"/>
  <c r="H1279" i="1"/>
  <c r="D1279" i="1"/>
  <c r="C1279" i="1"/>
  <c r="G1279" i="1" s="1"/>
  <c r="D1278" i="1"/>
  <c r="C1278" i="1"/>
  <c r="H1277" i="1"/>
  <c r="D1277" i="1"/>
  <c r="C1277" i="1"/>
  <c r="G1277" i="1" s="1"/>
  <c r="D1276" i="1"/>
  <c r="C1276" i="1"/>
  <c r="H1275" i="1"/>
  <c r="D1275" i="1"/>
  <c r="C1275" i="1"/>
  <c r="G1275" i="1" s="1"/>
  <c r="D1274" i="1"/>
  <c r="C1274" i="1"/>
  <c r="H1273" i="1"/>
  <c r="D1273" i="1"/>
  <c r="C1273" i="1"/>
  <c r="G1273" i="1" s="1"/>
  <c r="D1272" i="1"/>
  <c r="C1272" i="1"/>
  <c r="H1271" i="1"/>
  <c r="D1271" i="1"/>
  <c r="C1271" i="1"/>
  <c r="G1271" i="1" s="1"/>
  <c r="D1270" i="1"/>
  <c r="C1270" i="1"/>
  <c r="H1269" i="1"/>
  <c r="D1269" i="1"/>
  <c r="C1269" i="1"/>
  <c r="G1269" i="1" s="1"/>
  <c r="D1268" i="1"/>
  <c r="C1268" i="1"/>
  <c r="H1267" i="1"/>
  <c r="D1267" i="1"/>
  <c r="C1267" i="1"/>
  <c r="G1267" i="1" s="1"/>
  <c r="D1266" i="1"/>
  <c r="C1266" i="1"/>
  <c r="H1265" i="1"/>
  <c r="D1265" i="1"/>
  <c r="C1265" i="1"/>
  <c r="G1265" i="1" s="1"/>
  <c r="D1264" i="1"/>
  <c r="C1264" i="1"/>
  <c r="H1263" i="1"/>
  <c r="D1263" i="1"/>
  <c r="C1263" i="1"/>
  <c r="G1263" i="1" s="1"/>
  <c r="D1262" i="1"/>
  <c r="C1262" i="1"/>
  <c r="H1261" i="1"/>
  <c r="D1261" i="1"/>
  <c r="C1261" i="1"/>
  <c r="G1261" i="1" s="1"/>
  <c r="D1260" i="1"/>
  <c r="C1260" i="1"/>
  <c r="H1259" i="1"/>
  <c r="D1259" i="1"/>
  <c r="C1259" i="1"/>
  <c r="G1259" i="1" s="1"/>
  <c r="D1258" i="1"/>
  <c r="H1257" i="1"/>
  <c r="D1257" i="1"/>
  <c r="C1257" i="1"/>
  <c r="G1257" i="1" s="1"/>
  <c r="D1256" i="1"/>
  <c r="C1256" i="1"/>
  <c r="H1255" i="1"/>
  <c r="D1255" i="1"/>
  <c r="C1255" i="1"/>
  <c r="G1255" i="1" s="1"/>
  <c r="D1254" i="1"/>
  <c r="H1253" i="1"/>
  <c r="D1253" i="1"/>
  <c r="C1253" i="1"/>
  <c r="G1253" i="1" s="1"/>
  <c r="D1252" i="1"/>
  <c r="C1252" i="1"/>
  <c r="H1251" i="1"/>
  <c r="D1251" i="1"/>
  <c r="C1251" i="1"/>
  <c r="G1251" i="1" s="1"/>
  <c r="D1250" i="1"/>
  <c r="C1250" i="1"/>
  <c r="H1249" i="1"/>
  <c r="D1249" i="1"/>
  <c r="C1249" i="1"/>
  <c r="G1249" i="1" s="1"/>
  <c r="D1248" i="1"/>
  <c r="C1248" i="1"/>
  <c r="H1247" i="1"/>
  <c r="D1247" i="1"/>
  <c r="C1247" i="1"/>
  <c r="G1247" i="1" s="1"/>
  <c r="D1246" i="1"/>
  <c r="C1246" i="1"/>
  <c r="H1245" i="1"/>
  <c r="D1245" i="1"/>
  <c r="C1245" i="1"/>
  <c r="G1245" i="1" s="1"/>
  <c r="D1244" i="1"/>
  <c r="C1244" i="1"/>
  <c r="H1243" i="1"/>
  <c r="D1243" i="1"/>
  <c r="C1243" i="1"/>
  <c r="G1243" i="1" s="1"/>
  <c r="D1242" i="1"/>
  <c r="C1242" i="1"/>
  <c r="H1241" i="1"/>
  <c r="D1241" i="1"/>
  <c r="C1241" i="1"/>
  <c r="G1241" i="1" s="1"/>
  <c r="D1240" i="1"/>
  <c r="C1240" i="1"/>
  <c r="H1239" i="1"/>
  <c r="D1239" i="1"/>
  <c r="C1239" i="1"/>
  <c r="G1239" i="1" s="1"/>
  <c r="D1238" i="1"/>
  <c r="C1238" i="1"/>
  <c r="H1237" i="1"/>
  <c r="D1237" i="1"/>
  <c r="C1237" i="1"/>
  <c r="G1237" i="1" s="1"/>
  <c r="D1236" i="1"/>
  <c r="C1236" i="1"/>
  <c r="H1235" i="1"/>
  <c r="D1235" i="1"/>
  <c r="C1235" i="1"/>
  <c r="G1235" i="1" s="1"/>
  <c r="D1234" i="1"/>
  <c r="C1234" i="1"/>
  <c r="H1233" i="1"/>
  <c r="D1233" i="1"/>
  <c r="C1233" i="1"/>
  <c r="G1233" i="1" s="1"/>
  <c r="D1232" i="1"/>
  <c r="C1232" i="1"/>
  <c r="D1231" i="1"/>
  <c r="C1231" i="1"/>
  <c r="G1231" i="1" s="1"/>
  <c r="D1230" i="1"/>
  <c r="C1230" i="1"/>
  <c r="D1229" i="1"/>
  <c r="C1229" i="1"/>
  <c r="G1229" i="1" s="1"/>
  <c r="D1228" i="1"/>
  <c r="C1228" i="1"/>
  <c r="H1227" i="1"/>
  <c r="D1227" i="1"/>
  <c r="C1227" i="1"/>
  <c r="G1227" i="1" s="1"/>
  <c r="D1226" i="1"/>
  <c r="C1226" i="1"/>
  <c r="D1225" i="1"/>
  <c r="C1225" i="1"/>
  <c r="D1224" i="1"/>
  <c r="C1224" i="1"/>
  <c r="D1223" i="1"/>
  <c r="C1223" i="1"/>
  <c r="G1223" i="1" s="1"/>
  <c r="D1222" i="1"/>
  <c r="C1222" i="1"/>
  <c r="H1221" i="1"/>
  <c r="D1221" i="1"/>
  <c r="C1221" i="1"/>
  <c r="G1221" i="1" s="1"/>
  <c r="D1220" i="1"/>
  <c r="C1220" i="1"/>
  <c r="G1220" i="1" s="1"/>
  <c r="D1219" i="1"/>
  <c r="C1219" i="1"/>
  <c r="G1219" i="1" s="1"/>
  <c r="D1218" i="1"/>
  <c r="C1218" i="1"/>
  <c r="G1218" i="1" s="1"/>
  <c r="H1217" i="1"/>
  <c r="D1217" i="1"/>
  <c r="C1217" i="1"/>
  <c r="G1217" i="1" s="1"/>
  <c r="H1216" i="1"/>
  <c r="D1216" i="1"/>
  <c r="C1216" i="1"/>
  <c r="G1216" i="1" s="1"/>
  <c r="D1215" i="1"/>
  <c r="C1215" i="1"/>
  <c r="G1215" i="1" s="1"/>
  <c r="D1214" i="1"/>
  <c r="C1214" i="1"/>
  <c r="H1213" i="1"/>
  <c r="D1213" i="1"/>
  <c r="C1213" i="1"/>
  <c r="G1213" i="1" s="1"/>
  <c r="G1212" i="1"/>
  <c r="D1212" i="1"/>
  <c r="C1212" i="1"/>
  <c r="H1212" i="1" s="1"/>
  <c r="H1211" i="1"/>
  <c r="D1211" i="1"/>
  <c r="C1211" i="1"/>
  <c r="G1211" i="1" s="1"/>
  <c r="D1210" i="1"/>
  <c r="C1210" i="1"/>
  <c r="H1210" i="1" s="1"/>
  <c r="D1209" i="1"/>
  <c r="C1209" i="1"/>
  <c r="G1209" i="1" s="1"/>
  <c r="D1208" i="1"/>
  <c r="C1208" i="1"/>
  <c r="H1208" i="1" s="1"/>
  <c r="D1207" i="1"/>
  <c r="C1207" i="1"/>
  <c r="H1206" i="1"/>
  <c r="G1206" i="1"/>
  <c r="D1206" i="1"/>
  <c r="C1206" i="1"/>
  <c r="H1205" i="1"/>
  <c r="D1205" i="1"/>
  <c r="C1205" i="1"/>
  <c r="G1205" i="1" s="1"/>
  <c r="H1204" i="1"/>
  <c r="G1204" i="1"/>
  <c r="D1204" i="1"/>
  <c r="C1204" i="1"/>
  <c r="D1203" i="1"/>
  <c r="C1203" i="1"/>
  <c r="G1203" i="1" s="1"/>
  <c r="H1202" i="1"/>
  <c r="G1202" i="1"/>
  <c r="D1202" i="1"/>
  <c r="C1202" i="1"/>
  <c r="D1201" i="1"/>
  <c r="C1201" i="1"/>
  <c r="G1201" i="1" s="1"/>
  <c r="D1200" i="1"/>
  <c r="C1200" i="1"/>
  <c r="H1200" i="1" s="1"/>
  <c r="H1199" i="1"/>
  <c r="D1199" i="1"/>
  <c r="C1199" i="1"/>
  <c r="G1199" i="1" s="1"/>
  <c r="D1198" i="1"/>
  <c r="C1198" i="1"/>
  <c r="H1197" i="1"/>
  <c r="D1197" i="1"/>
  <c r="C1197" i="1"/>
  <c r="G1197" i="1" s="1"/>
  <c r="G1196" i="1"/>
  <c r="D1196" i="1"/>
  <c r="C1196" i="1"/>
  <c r="H1196" i="1" s="1"/>
  <c r="H1195" i="1"/>
  <c r="G1195" i="1"/>
  <c r="D1195" i="1"/>
  <c r="C1195" i="1"/>
  <c r="G1194" i="1"/>
  <c r="D1194" i="1"/>
  <c r="C1194" i="1"/>
  <c r="H1194" i="1" s="1"/>
  <c r="H1193" i="1"/>
  <c r="G1193" i="1"/>
  <c r="D1193" i="1"/>
  <c r="C1193" i="1"/>
  <c r="G1192" i="1"/>
  <c r="D1192" i="1"/>
  <c r="C1192" i="1"/>
  <c r="H1192" i="1" s="1"/>
  <c r="H1191" i="1"/>
  <c r="G1191" i="1"/>
  <c r="D1191" i="1"/>
  <c r="C1191" i="1"/>
  <c r="G1190" i="1"/>
  <c r="D1190" i="1"/>
  <c r="C1190" i="1"/>
  <c r="H1190" i="1" s="1"/>
  <c r="H1189" i="1"/>
  <c r="G1189" i="1"/>
  <c r="D1189" i="1"/>
  <c r="C1189" i="1"/>
  <c r="G1188" i="1"/>
  <c r="D1188" i="1"/>
  <c r="C1188" i="1"/>
  <c r="H1188" i="1" s="1"/>
  <c r="H1187" i="1"/>
  <c r="G1187" i="1"/>
  <c r="D1187" i="1"/>
  <c r="C1187" i="1"/>
  <c r="G1186" i="1"/>
  <c r="D1186" i="1"/>
  <c r="C1186" i="1"/>
  <c r="H1186" i="1" s="1"/>
  <c r="H1185" i="1"/>
  <c r="G1185" i="1"/>
  <c r="D1185" i="1"/>
  <c r="C1185" i="1"/>
  <c r="G1184" i="1"/>
  <c r="D1184" i="1"/>
  <c r="C1184" i="1"/>
  <c r="H1184" i="1" s="1"/>
  <c r="H1183" i="1"/>
  <c r="G1183" i="1"/>
  <c r="D1183" i="1"/>
  <c r="C1183" i="1"/>
  <c r="G1182" i="1"/>
  <c r="D1182" i="1"/>
  <c r="C1182" i="1"/>
  <c r="H1182" i="1" s="1"/>
  <c r="H1181" i="1"/>
  <c r="G1181" i="1"/>
  <c r="D1181" i="1"/>
  <c r="C1181" i="1"/>
  <c r="G1178" i="1"/>
  <c r="D1178" i="1"/>
  <c r="C1178" i="1"/>
  <c r="H1178" i="1" s="1"/>
  <c r="H1177" i="1"/>
  <c r="G1177" i="1"/>
  <c r="D1177" i="1"/>
  <c r="C1177" i="1"/>
  <c r="G1176" i="1"/>
  <c r="D1176" i="1"/>
  <c r="C1176" i="1"/>
  <c r="H1176" i="1" s="1"/>
  <c r="H1175" i="1"/>
  <c r="G1175" i="1"/>
  <c r="D1175" i="1"/>
  <c r="C1175" i="1"/>
  <c r="G1174" i="1"/>
  <c r="D1174" i="1"/>
  <c r="C1174" i="1"/>
  <c r="H1174" i="1" s="1"/>
  <c r="H1173" i="1"/>
  <c r="G1173" i="1"/>
  <c r="D1173" i="1"/>
  <c r="C1173" i="1"/>
  <c r="G1172" i="1"/>
  <c r="D1172" i="1"/>
  <c r="C1172" i="1"/>
  <c r="H1172" i="1" s="1"/>
  <c r="H1171" i="1"/>
  <c r="G1171" i="1"/>
  <c r="D1171" i="1"/>
  <c r="C1171" i="1"/>
  <c r="G1170" i="1"/>
  <c r="D1170" i="1"/>
  <c r="C1170" i="1"/>
  <c r="H1170" i="1" s="1"/>
  <c r="H1169" i="1"/>
  <c r="G1169" i="1"/>
  <c r="D1169" i="1"/>
  <c r="C1169" i="1"/>
  <c r="G1168" i="1"/>
  <c r="D1168" i="1"/>
  <c r="C1168" i="1"/>
  <c r="H1168" i="1" s="1"/>
  <c r="H1167" i="1"/>
  <c r="G1167" i="1"/>
  <c r="D1167" i="1"/>
  <c r="C1167" i="1"/>
  <c r="G1166" i="1"/>
  <c r="D1166" i="1"/>
  <c r="C1166" i="1"/>
  <c r="H1166" i="1" s="1"/>
  <c r="H1165" i="1"/>
  <c r="G1165" i="1"/>
  <c r="D1165" i="1"/>
  <c r="C1165" i="1"/>
  <c r="G1164" i="1"/>
  <c r="D1164" i="1"/>
  <c r="C1164" i="1"/>
  <c r="H1164" i="1" s="1"/>
  <c r="H1163" i="1"/>
  <c r="G1163" i="1"/>
  <c r="D1163" i="1"/>
  <c r="C1163" i="1"/>
  <c r="G1162" i="1"/>
  <c r="D1162" i="1"/>
  <c r="C1162" i="1"/>
  <c r="H1162" i="1" s="1"/>
  <c r="H1161" i="1"/>
  <c r="G1161" i="1"/>
  <c r="D1161" i="1"/>
  <c r="C1161" i="1"/>
  <c r="G1160" i="1"/>
  <c r="D1160" i="1"/>
  <c r="C1160" i="1"/>
  <c r="H1160" i="1" s="1"/>
  <c r="H1159" i="1"/>
  <c r="G1159" i="1"/>
  <c r="D1159" i="1"/>
  <c r="C1159" i="1"/>
  <c r="G1158" i="1"/>
  <c r="D1158" i="1"/>
  <c r="C1158" i="1"/>
  <c r="H1158" i="1" s="1"/>
  <c r="H1157" i="1"/>
  <c r="G1157" i="1"/>
  <c r="D1157" i="1"/>
  <c r="C1157" i="1"/>
  <c r="G1156" i="1"/>
  <c r="D1156" i="1"/>
  <c r="C1156" i="1"/>
  <c r="H1156" i="1" s="1"/>
  <c r="H1155" i="1"/>
  <c r="G1155" i="1"/>
  <c r="D1155" i="1"/>
  <c r="C1155" i="1"/>
  <c r="G1154" i="1"/>
  <c r="D1154" i="1"/>
  <c r="C1154" i="1"/>
  <c r="H1154" i="1" s="1"/>
  <c r="H1153" i="1"/>
  <c r="G1153" i="1"/>
  <c r="D1153" i="1"/>
  <c r="C1153" i="1"/>
  <c r="G1152" i="1"/>
  <c r="D1152" i="1"/>
  <c r="C1152" i="1"/>
  <c r="H1152" i="1" s="1"/>
  <c r="H1151" i="1"/>
  <c r="G1151" i="1"/>
  <c r="D1151" i="1"/>
  <c r="C1151" i="1"/>
  <c r="G1150" i="1"/>
  <c r="D1150" i="1"/>
  <c r="C1150" i="1"/>
  <c r="H1150" i="1" s="1"/>
  <c r="H1149" i="1"/>
  <c r="G1149" i="1"/>
  <c r="D1149" i="1"/>
  <c r="C1149" i="1"/>
  <c r="G1148" i="1"/>
  <c r="D1148" i="1"/>
  <c r="C1148" i="1"/>
  <c r="H1148" i="1" s="1"/>
  <c r="H1147" i="1"/>
  <c r="G1147" i="1"/>
  <c r="D1147" i="1"/>
  <c r="C1147" i="1"/>
  <c r="G1146" i="1"/>
  <c r="D1146" i="1"/>
  <c r="C1146" i="1"/>
  <c r="H1146" i="1" s="1"/>
  <c r="H1145" i="1"/>
  <c r="G1145" i="1"/>
  <c r="D1145" i="1"/>
  <c r="C1145" i="1"/>
  <c r="G1144" i="1"/>
  <c r="D1144" i="1"/>
  <c r="C1144" i="1"/>
  <c r="H1144" i="1" s="1"/>
  <c r="H1143" i="1"/>
  <c r="G1143" i="1"/>
  <c r="D1143" i="1"/>
  <c r="C1143" i="1"/>
  <c r="G1142" i="1"/>
  <c r="D1142" i="1"/>
  <c r="C1142" i="1"/>
  <c r="H1142" i="1" s="1"/>
  <c r="H1141" i="1"/>
  <c r="G1141" i="1"/>
  <c r="D1141" i="1"/>
  <c r="C1141" i="1"/>
  <c r="D1140" i="1"/>
  <c r="H1139" i="1"/>
  <c r="G1139" i="1"/>
  <c r="D1139" i="1"/>
  <c r="C1139" i="1"/>
  <c r="G1138" i="1"/>
  <c r="D1138" i="1"/>
  <c r="C1138" i="1"/>
  <c r="H1138" i="1" s="1"/>
  <c r="H1137" i="1"/>
  <c r="G1137" i="1"/>
  <c r="D1137" i="1"/>
  <c r="C1137" i="1"/>
  <c r="G1136" i="1"/>
  <c r="D1136" i="1"/>
  <c r="C1136" i="1"/>
  <c r="H1136" i="1" s="1"/>
  <c r="H1135" i="1"/>
  <c r="G1135" i="1"/>
  <c r="D1135" i="1"/>
  <c r="C1135" i="1"/>
  <c r="G1134" i="1"/>
  <c r="D1134" i="1"/>
  <c r="C1134" i="1"/>
  <c r="H1134" i="1" s="1"/>
  <c r="H1133" i="1"/>
  <c r="G1133" i="1"/>
  <c r="D1133" i="1"/>
  <c r="C1133" i="1"/>
  <c r="G1132" i="1"/>
  <c r="D1132" i="1"/>
  <c r="C1132" i="1"/>
  <c r="H1132" i="1" s="1"/>
  <c r="H1131" i="1"/>
  <c r="G1131" i="1"/>
  <c r="D1131" i="1"/>
  <c r="C1131" i="1"/>
  <c r="G1130" i="1"/>
  <c r="D1130" i="1"/>
  <c r="C1130" i="1"/>
  <c r="H1130" i="1" s="1"/>
  <c r="H1129" i="1"/>
  <c r="G1129" i="1"/>
  <c r="D1129" i="1"/>
  <c r="C1129" i="1"/>
  <c r="G1128" i="1"/>
  <c r="D1128" i="1"/>
  <c r="C1128" i="1"/>
  <c r="H1128" i="1" s="1"/>
  <c r="H1127" i="1"/>
  <c r="G1127" i="1"/>
  <c r="D1127" i="1"/>
  <c r="C1127" i="1"/>
  <c r="G1126" i="1"/>
  <c r="D1126" i="1"/>
  <c r="C1126" i="1"/>
  <c r="H1126" i="1" s="1"/>
  <c r="H1125" i="1"/>
  <c r="G1125" i="1"/>
  <c r="D1125" i="1"/>
  <c r="C1125" i="1"/>
  <c r="G1124" i="1"/>
  <c r="D1124" i="1"/>
  <c r="C1124" i="1"/>
  <c r="H1124" i="1" s="1"/>
  <c r="H1123" i="1"/>
  <c r="G1123" i="1"/>
  <c r="D1123" i="1"/>
  <c r="C1123" i="1"/>
  <c r="G1122" i="1"/>
  <c r="D1122" i="1"/>
  <c r="C1122" i="1"/>
  <c r="H1122" i="1" s="1"/>
  <c r="H1121" i="1"/>
  <c r="G1121" i="1"/>
  <c r="D1121" i="1"/>
  <c r="C1121" i="1"/>
  <c r="G1120" i="1"/>
  <c r="D1120" i="1"/>
  <c r="C1120" i="1"/>
  <c r="H1120" i="1" s="1"/>
  <c r="H1119" i="1"/>
  <c r="G1119" i="1"/>
  <c r="D1119" i="1"/>
  <c r="C1119" i="1"/>
  <c r="G1118" i="1"/>
  <c r="D1118" i="1"/>
  <c r="C1118" i="1"/>
  <c r="H1118" i="1" s="1"/>
  <c r="H1117" i="1"/>
  <c r="G1117" i="1"/>
  <c r="D1117" i="1"/>
  <c r="C1117" i="1"/>
  <c r="G1116" i="1"/>
  <c r="D1116" i="1"/>
  <c r="C1116" i="1"/>
  <c r="H1116" i="1" s="1"/>
  <c r="H1115" i="1"/>
  <c r="G1115" i="1"/>
  <c r="D1115" i="1"/>
  <c r="C1115" i="1"/>
  <c r="G1114" i="1"/>
  <c r="D1114" i="1"/>
  <c r="C1114" i="1"/>
  <c r="H1114" i="1" s="1"/>
  <c r="H1113" i="1"/>
  <c r="G1113" i="1"/>
  <c r="D1113" i="1"/>
  <c r="C1113" i="1"/>
  <c r="G1112" i="1"/>
  <c r="D1112" i="1"/>
  <c r="C1112" i="1"/>
  <c r="H1112" i="1" s="1"/>
  <c r="H1111" i="1"/>
  <c r="G1111" i="1"/>
  <c r="D1111" i="1"/>
  <c r="C1111" i="1"/>
  <c r="G1110" i="1"/>
  <c r="D1110" i="1"/>
  <c r="C1110" i="1"/>
  <c r="H1110" i="1" s="1"/>
  <c r="H1109" i="1"/>
  <c r="G1109" i="1"/>
  <c r="D1109" i="1"/>
  <c r="C1109" i="1"/>
  <c r="G1108" i="1"/>
  <c r="D1108" i="1"/>
  <c r="C1108" i="1"/>
  <c r="H1108" i="1" s="1"/>
  <c r="H1107" i="1"/>
  <c r="G1107" i="1"/>
  <c r="D1107" i="1"/>
  <c r="C1107" i="1"/>
  <c r="G1106" i="1"/>
  <c r="D1106" i="1"/>
  <c r="C1106" i="1"/>
  <c r="H1106" i="1" s="1"/>
  <c r="H1105" i="1"/>
  <c r="G1105" i="1"/>
  <c r="D1105" i="1"/>
  <c r="C1105" i="1"/>
  <c r="G1104" i="1"/>
  <c r="D1104" i="1"/>
  <c r="C1104" i="1"/>
  <c r="H1104" i="1" s="1"/>
  <c r="H1103" i="1"/>
  <c r="G1103" i="1"/>
  <c r="D1103" i="1"/>
  <c r="C1103" i="1"/>
  <c r="G1102" i="1"/>
  <c r="D1102" i="1"/>
  <c r="C1102" i="1"/>
  <c r="H1102" i="1" s="1"/>
  <c r="H1101" i="1"/>
  <c r="G1101" i="1"/>
  <c r="D1101" i="1"/>
  <c r="C1101" i="1"/>
  <c r="G1100" i="1"/>
  <c r="D1100" i="1"/>
  <c r="C1100" i="1"/>
  <c r="H1100" i="1" s="1"/>
  <c r="H1099" i="1"/>
  <c r="G1099" i="1"/>
  <c r="D1099" i="1"/>
  <c r="C1099" i="1"/>
  <c r="G1098" i="1"/>
  <c r="D1098" i="1"/>
  <c r="C1098" i="1"/>
  <c r="H1098" i="1" s="1"/>
  <c r="H1097" i="1"/>
  <c r="G1097" i="1"/>
  <c r="D1097" i="1"/>
  <c r="C1097" i="1"/>
  <c r="G1096" i="1"/>
  <c r="D1096" i="1"/>
  <c r="C1096" i="1"/>
  <c r="H1096" i="1" s="1"/>
  <c r="H1095" i="1"/>
  <c r="G1095" i="1"/>
  <c r="D1095" i="1"/>
  <c r="C1095" i="1"/>
  <c r="G1094" i="1"/>
  <c r="D1094" i="1"/>
  <c r="C1094" i="1"/>
  <c r="H1094" i="1" s="1"/>
  <c r="D1093" i="1"/>
  <c r="G1092" i="1"/>
  <c r="D1092" i="1"/>
  <c r="C1092" i="1"/>
  <c r="H1092" i="1" s="1"/>
  <c r="H1091" i="1"/>
  <c r="G1091" i="1"/>
  <c r="D1091" i="1"/>
  <c r="C1091" i="1"/>
  <c r="G1090" i="1"/>
  <c r="D1090" i="1"/>
  <c r="C1090" i="1"/>
  <c r="H1090" i="1" s="1"/>
  <c r="H1089" i="1"/>
  <c r="G1089" i="1"/>
  <c r="D1089" i="1"/>
  <c r="C1089" i="1"/>
  <c r="G1088" i="1"/>
  <c r="D1088" i="1"/>
  <c r="C1088" i="1"/>
  <c r="H1088" i="1" s="1"/>
  <c r="H1087" i="1"/>
  <c r="G1087" i="1"/>
  <c r="D1087" i="1"/>
  <c r="C1087" i="1"/>
  <c r="G1086" i="1"/>
  <c r="D1086" i="1"/>
  <c r="C1086" i="1"/>
  <c r="H1086" i="1" s="1"/>
  <c r="H1085" i="1"/>
  <c r="G1085" i="1"/>
  <c r="D1085" i="1"/>
  <c r="C1085" i="1"/>
  <c r="G1084" i="1"/>
  <c r="D1084" i="1"/>
  <c r="C1084" i="1"/>
  <c r="H1084" i="1" s="1"/>
  <c r="H1083" i="1"/>
  <c r="G1083" i="1"/>
  <c r="D1083" i="1"/>
  <c r="C1083" i="1"/>
  <c r="G1082" i="1"/>
  <c r="D1082" i="1"/>
  <c r="C1082" i="1"/>
  <c r="H1082" i="1" s="1"/>
  <c r="H1081" i="1"/>
  <c r="G1081" i="1"/>
  <c r="D1081" i="1"/>
  <c r="C1081" i="1"/>
  <c r="G1080" i="1"/>
  <c r="D1080" i="1"/>
  <c r="C1080" i="1"/>
  <c r="H1080" i="1" s="1"/>
  <c r="H1079" i="1"/>
  <c r="G1079" i="1"/>
  <c r="D1079" i="1"/>
  <c r="C1079" i="1"/>
  <c r="G1078" i="1"/>
  <c r="D1078" i="1"/>
  <c r="C1078" i="1"/>
  <c r="H1078" i="1" s="1"/>
  <c r="H1077" i="1"/>
  <c r="G1077" i="1"/>
  <c r="D1077" i="1"/>
  <c r="C1077" i="1"/>
  <c r="G1076" i="1"/>
  <c r="D1076" i="1"/>
  <c r="C1076" i="1"/>
  <c r="H1076" i="1" s="1"/>
  <c r="H1075" i="1"/>
  <c r="G1075" i="1"/>
  <c r="D1075" i="1"/>
  <c r="C1075" i="1"/>
  <c r="H1073" i="1"/>
  <c r="G1073" i="1"/>
  <c r="D1073" i="1"/>
  <c r="C1073" i="1"/>
  <c r="G1072" i="1"/>
  <c r="D1072" i="1"/>
  <c r="C1072" i="1"/>
  <c r="H1072" i="1" s="1"/>
  <c r="H1071" i="1"/>
  <c r="G1071" i="1"/>
  <c r="D1071" i="1"/>
  <c r="C1071" i="1"/>
  <c r="G1070" i="1"/>
  <c r="D1070" i="1"/>
  <c r="C1070" i="1"/>
  <c r="H1070" i="1" s="1"/>
  <c r="H1069" i="1"/>
  <c r="G1069" i="1"/>
  <c r="D1069" i="1"/>
  <c r="C1069" i="1"/>
  <c r="G1068" i="1"/>
  <c r="D1068" i="1"/>
  <c r="C1068" i="1"/>
  <c r="H1068" i="1" s="1"/>
  <c r="H1067" i="1"/>
  <c r="G1067" i="1"/>
  <c r="D1067" i="1"/>
  <c r="C1067" i="1"/>
  <c r="G1066" i="1"/>
  <c r="D1066" i="1"/>
  <c r="C1066" i="1"/>
  <c r="H1066" i="1" s="1"/>
  <c r="H1065" i="1"/>
  <c r="G1065" i="1"/>
  <c r="D1065" i="1"/>
  <c r="C1065" i="1"/>
  <c r="G1064" i="1"/>
  <c r="D1064" i="1"/>
  <c r="C1064" i="1"/>
  <c r="H1064" i="1" s="1"/>
  <c r="H1063" i="1"/>
  <c r="G1063" i="1"/>
  <c r="D1063" i="1"/>
  <c r="C1063" i="1"/>
  <c r="G1062" i="1"/>
  <c r="D1062" i="1"/>
  <c r="C1062" i="1"/>
  <c r="H1062" i="1" s="1"/>
  <c r="H1061" i="1"/>
  <c r="G1061" i="1"/>
  <c r="D1061" i="1"/>
  <c r="C1061" i="1"/>
  <c r="G1060" i="1"/>
  <c r="D1060" i="1"/>
  <c r="C1060" i="1"/>
  <c r="H1060" i="1" s="1"/>
  <c r="H1059" i="1"/>
  <c r="G1059" i="1"/>
  <c r="D1059" i="1"/>
  <c r="C1059" i="1"/>
  <c r="G1058" i="1"/>
  <c r="D1058" i="1"/>
  <c r="C1058" i="1"/>
  <c r="H1058" i="1" s="1"/>
  <c r="H1057" i="1"/>
  <c r="G1057" i="1"/>
  <c r="D1057" i="1"/>
  <c r="C1057" i="1"/>
  <c r="G1056" i="1"/>
  <c r="D1056" i="1"/>
  <c r="C1056" i="1"/>
  <c r="H1056" i="1" s="1"/>
  <c r="H1055" i="1"/>
  <c r="G1055" i="1"/>
  <c r="D1055" i="1"/>
  <c r="C1055" i="1"/>
  <c r="G1054" i="1"/>
  <c r="D1054" i="1"/>
  <c r="C1054" i="1"/>
  <c r="H1054" i="1" s="1"/>
  <c r="H1053" i="1"/>
  <c r="G1053" i="1"/>
  <c r="D1053" i="1"/>
  <c r="C1053" i="1"/>
  <c r="G1052" i="1"/>
  <c r="D1052" i="1"/>
  <c r="C1052" i="1"/>
  <c r="H1052" i="1" s="1"/>
  <c r="H1051" i="1"/>
  <c r="G1051" i="1"/>
  <c r="D1051" i="1"/>
  <c r="C1051" i="1"/>
  <c r="G1050" i="1"/>
  <c r="D1050" i="1"/>
  <c r="C1050" i="1"/>
  <c r="H1050" i="1" s="1"/>
  <c r="H1049" i="1"/>
  <c r="G1049" i="1"/>
  <c r="D1049" i="1"/>
  <c r="C1049" i="1"/>
  <c r="D1048" i="1"/>
  <c r="C1048" i="1"/>
  <c r="H1047" i="1"/>
  <c r="G1047" i="1"/>
  <c r="D1047" i="1"/>
  <c r="C1047" i="1"/>
  <c r="G1046" i="1"/>
  <c r="D1046" i="1"/>
  <c r="C1046" i="1"/>
  <c r="H1046" i="1" s="1"/>
  <c r="H1045" i="1"/>
  <c r="G1045" i="1"/>
  <c r="D1045" i="1"/>
  <c r="C1045" i="1"/>
  <c r="G1044" i="1"/>
  <c r="D1044" i="1"/>
  <c r="C1044" i="1"/>
  <c r="H1044" i="1" s="1"/>
  <c r="H1043" i="1"/>
  <c r="G1043" i="1"/>
  <c r="D1043" i="1"/>
  <c r="C1043" i="1"/>
  <c r="D1042" i="1"/>
  <c r="C1042" i="1"/>
  <c r="H1042" i="1" s="1"/>
  <c r="H1041" i="1"/>
  <c r="G1041" i="1"/>
  <c r="D1041" i="1"/>
  <c r="C1041" i="1"/>
  <c r="D1040" i="1"/>
  <c r="C1040" i="1"/>
  <c r="H1040" i="1" s="1"/>
  <c r="H1039" i="1"/>
  <c r="G1039" i="1"/>
  <c r="D1039" i="1"/>
  <c r="C1039" i="1"/>
  <c r="D1038" i="1"/>
  <c r="C1038" i="1"/>
  <c r="H1038" i="1" s="1"/>
  <c r="H1037" i="1"/>
  <c r="G1037" i="1"/>
  <c r="D1037" i="1"/>
  <c r="C1037" i="1"/>
  <c r="D1036" i="1"/>
  <c r="C1036" i="1"/>
  <c r="H1036" i="1" s="1"/>
  <c r="H1035" i="1"/>
  <c r="G1035" i="1"/>
  <c r="D1035" i="1"/>
  <c r="C1035" i="1"/>
  <c r="D1034" i="1"/>
  <c r="C1034" i="1"/>
  <c r="H1034" i="1" s="1"/>
  <c r="H1033" i="1"/>
  <c r="G1033" i="1"/>
  <c r="D1033" i="1"/>
  <c r="C1033" i="1"/>
  <c r="D1032" i="1"/>
  <c r="C1032" i="1"/>
  <c r="H1032" i="1" s="1"/>
  <c r="H1031" i="1"/>
  <c r="G1031" i="1"/>
  <c r="D1031" i="1"/>
  <c r="C1031" i="1"/>
  <c r="D1030" i="1"/>
  <c r="C1030" i="1"/>
  <c r="H1030" i="1" s="1"/>
  <c r="H1029" i="1"/>
  <c r="G1029" i="1"/>
  <c r="D1029" i="1"/>
  <c r="C1029" i="1"/>
  <c r="D1028" i="1"/>
  <c r="C1028" i="1"/>
  <c r="H1028" i="1" s="1"/>
  <c r="H1027" i="1"/>
  <c r="G1027" i="1"/>
  <c r="D1027" i="1"/>
  <c r="C1027" i="1"/>
  <c r="D1026" i="1"/>
  <c r="C1026" i="1"/>
  <c r="H1026" i="1" s="1"/>
  <c r="H1025" i="1"/>
  <c r="G1025" i="1"/>
  <c r="D1025" i="1"/>
  <c r="C1025" i="1"/>
  <c r="D1024" i="1"/>
  <c r="C1024" i="1"/>
  <c r="H1024" i="1" s="1"/>
  <c r="D1023" i="1"/>
  <c r="C1023" i="1"/>
  <c r="D1022" i="1"/>
  <c r="C1022" i="1"/>
  <c r="H1022" i="1" s="1"/>
  <c r="D1021" i="1"/>
  <c r="C1021" i="1"/>
  <c r="D1020" i="1"/>
  <c r="C1020" i="1"/>
  <c r="H1020" i="1" s="1"/>
  <c r="D1019" i="1"/>
  <c r="C1019" i="1"/>
  <c r="D1018" i="1"/>
  <c r="C1018" i="1"/>
  <c r="H1018" i="1" s="1"/>
  <c r="D1017" i="1"/>
  <c r="C1017" i="1"/>
  <c r="D1016" i="1"/>
  <c r="C1016" i="1"/>
  <c r="H1016" i="1" s="1"/>
  <c r="D1015" i="1"/>
  <c r="C1015" i="1"/>
  <c r="D1014" i="1"/>
  <c r="C1014" i="1"/>
  <c r="H1014" i="1" s="1"/>
  <c r="D1013" i="1"/>
  <c r="C1013" i="1"/>
  <c r="D1012" i="1"/>
  <c r="C1012" i="1"/>
  <c r="H1012" i="1" s="1"/>
  <c r="D1010" i="1"/>
  <c r="G1010" i="1" s="1"/>
  <c r="C1010" i="1"/>
  <c r="H1010" i="1" s="1"/>
  <c r="D1009" i="1"/>
  <c r="C1009" i="1"/>
  <c r="D1008" i="1"/>
  <c r="G1008" i="1" s="1"/>
  <c r="C1008" i="1"/>
  <c r="H1008" i="1" s="1"/>
  <c r="D1007" i="1"/>
  <c r="C1007" i="1"/>
  <c r="D1006" i="1"/>
  <c r="G1006" i="1" s="1"/>
  <c r="C1006" i="1"/>
  <c r="H1006" i="1" s="1"/>
  <c r="D1005" i="1"/>
  <c r="C1005" i="1"/>
  <c r="D1004" i="1"/>
  <c r="G1004" i="1" s="1"/>
  <c r="C1004" i="1"/>
  <c r="H1004" i="1" s="1"/>
  <c r="D1003" i="1"/>
  <c r="C1003" i="1"/>
  <c r="D1002" i="1"/>
  <c r="G1002" i="1" s="1"/>
  <c r="C1002" i="1"/>
  <c r="D1001" i="1"/>
  <c r="C1001" i="1"/>
  <c r="D1000" i="1"/>
  <c r="G1000" i="1" s="1"/>
  <c r="C1000" i="1"/>
  <c r="D999" i="1"/>
  <c r="C999" i="1"/>
  <c r="D998" i="1"/>
  <c r="G998" i="1" s="1"/>
  <c r="C998" i="1"/>
  <c r="H998" i="1" s="1"/>
  <c r="D997" i="1"/>
  <c r="C997" i="1"/>
  <c r="D996" i="1"/>
  <c r="G996" i="1" s="1"/>
  <c r="C996" i="1"/>
  <c r="H996" i="1" s="1"/>
  <c r="D995" i="1"/>
  <c r="C995" i="1"/>
  <c r="D994" i="1"/>
  <c r="G994" i="1" s="1"/>
  <c r="C994" i="1"/>
  <c r="H994" i="1" s="1"/>
  <c r="D993" i="1"/>
  <c r="C993" i="1"/>
  <c r="D992" i="1"/>
  <c r="G992" i="1" s="1"/>
  <c r="C992" i="1"/>
  <c r="H992" i="1" s="1"/>
  <c r="D991" i="1"/>
  <c r="C991" i="1"/>
  <c r="D990" i="1"/>
  <c r="G990" i="1" s="1"/>
  <c r="C990" i="1"/>
  <c r="H990" i="1" s="1"/>
  <c r="D989" i="1"/>
  <c r="C989" i="1"/>
  <c r="D988" i="1"/>
  <c r="G988" i="1" s="1"/>
  <c r="C988" i="1"/>
  <c r="H988" i="1" s="1"/>
  <c r="D987" i="1"/>
  <c r="C987" i="1"/>
  <c r="D986" i="1"/>
  <c r="G986" i="1" s="1"/>
  <c r="C986" i="1"/>
  <c r="H986" i="1" s="1"/>
  <c r="D985" i="1"/>
  <c r="C985" i="1"/>
  <c r="D984" i="1"/>
  <c r="G984" i="1" s="1"/>
  <c r="C984" i="1"/>
  <c r="H984" i="1" s="1"/>
  <c r="D983" i="1"/>
  <c r="C983" i="1"/>
  <c r="D982" i="1"/>
  <c r="G982" i="1" s="1"/>
  <c r="C982" i="1"/>
  <c r="H982" i="1" s="1"/>
  <c r="D981" i="1"/>
  <c r="C981" i="1"/>
  <c r="D980" i="1"/>
  <c r="G980" i="1" s="1"/>
  <c r="C980" i="1"/>
  <c r="H980" i="1" s="1"/>
  <c r="D979" i="1"/>
  <c r="C979" i="1"/>
  <c r="D978" i="1"/>
  <c r="G978" i="1" s="1"/>
  <c r="C978" i="1"/>
  <c r="H978" i="1" s="1"/>
  <c r="D977" i="1"/>
  <c r="C977" i="1"/>
  <c r="D976" i="1"/>
  <c r="G976" i="1" s="1"/>
  <c r="C976" i="1"/>
  <c r="H976" i="1" s="1"/>
  <c r="D975" i="1"/>
  <c r="C975" i="1"/>
  <c r="D974" i="1"/>
  <c r="G974" i="1" s="1"/>
  <c r="C974" i="1"/>
  <c r="H974" i="1" s="1"/>
  <c r="D973" i="1"/>
  <c r="C973" i="1"/>
  <c r="D972" i="1"/>
  <c r="G972" i="1" s="1"/>
  <c r="C972" i="1"/>
  <c r="H972" i="1" s="1"/>
  <c r="D971" i="1"/>
  <c r="C971" i="1"/>
  <c r="D970" i="1"/>
  <c r="G970" i="1" s="1"/>
  <c r="C970" i="1"/>
  <c r="H970" i="1" s="1"/>
  <c r="D969" i="1"/>
  <c r="C969" i="1"/>
  <c r="D968" i="1"/>
  <c r="G968" i="1" s="1"/>
  <c r="C968" i="1"/>
  <c r="H968" i="1" s="1"/>
  <c r="D967" i="1"/>
  <c r="C967" i="1"/>
  <c r="D966" i="1"/>
  <c r="G966" i="1" s="1"/>
  <c r="C966" i="1"/>
  <c r="H966" i="1" s="1"/>
  <c r="D965" i="1"/>
  <c r="C965" i="1"/>
  <c r="D964" i="1"/>
  <c r="G964" i="1" s="1"/>
  <c r="C964" i="1"/>
  <c r="H964" i="1" s="1"/>
  <c r="D963" i="1"/>
  <c r="C963" i="1"/>
  <c r="D962" i="1"/>
  <c r="G962" i="1" s="1"/>
  <c r="C962" i="1"/>
  <c r="H962" i="1" s="1"/>
  <c r="D961" i="1"/>
  <c r="C961" i="1"/>
  <c r="D960" i="1"/>
  <c r="G960" i="1" s="1"/>
  <c r="C960" i="1"/>
  <c r="H960" i="1" s="1"/>
  <c r="D959" i="1"/>
  <c r="C959" i="1"/>
  <c r="D958" i="1"/>
  <c r="G958" i="1" s="1"/>
  <c r="C958" i="1"/>
  <c r="H958" i="1" s="1"/>
  <c r="D957" i="1"/>
  <c r="C957" i="1"/>
  <c r="D956" i="1"/>
  <c r="G956" i="1" s="1"/>
  <c r="C956" i="1"/>
  <c r="H956" i="1" s="1"/>
  <c r="D955" i="1"/>
  <c r="C955" i="1"/>
  <c r="D954" i="1"/>
  <c r="G954" i="1" s="1"/>
  <c r="C954" i="1"/>
  <c r="H954" i="1" s="1"/>
  <c r="D953" i="1"/>
  <c r="C953" i="1"/>
  <c r="D952" i="1"/>
  <c r="G952" i="1" s="1"/>
  <c r="C952" i="1"/>
  <c r="H952" i="1" s="1"/>
  <c r="D951" i="1"/>
  <c r="C951" i="1"/>
  <c r="D950" i="1"/>
  <c r="G950" i="1" s="1"/>
  <c r="C950" i="1"/>
  <c r="H950" i="1" s="1"/>
  <c r="D949" i="1"/>
  <c r="C949" i="1"/>
  <c r="D948" i="1"/>
  <c r="G948" i="1" s="1"/>
  <c r="C948" i="1"/>
  <c r="H948" i="1" s="1"/>
  <c r="D947" i="1"/>
  <c r="C947" i="1"/>
  <c r="D946" i="1"/>
  <c r="G946" i="1" s="1"/>
  <c r="C946" i="1"/>
  <c r="H946" i="1" s="1"/>
  <c r="D945" i="1"/>
  <c r="C945" i="1"/>
  <c r="D944" i="1"/>
  <c r="G944" i="1" s="1"/>
  <c r="C944" i="1"/>
  <c r="D943" i="1"/>
  <c r="C943" i="1"/>
  <c r="D942" i="1"/>
  <c r="G942" i="1" s="1"/>
  <c r="C942" i="1"/>
  <c r="D941" i="1"/>
  <c r="C941" i="1"/>
  <c r="D940" i="1"/>
  <c r="G940" i="1" s="1"/>
  <c r="C940" i="1"/>
  <c r="D939" i="1"/>
  <c r="C939" i="1"/>
  <c r="D938" i="1"/>
  <c r="G938" i="1" s="1"/>
  <c r="C938" i="1"/>
  <c r="D937" i="1"/>
  <c r="C937" i="1"/>
  <c r="D936" i="1"/>
  <c r="G936" i="1" s="1"/>
  <c r="C936" i="1"/>
  <c r="D935" i="1"/>
  <c r="C935" i="1"/>
  <c r="D934" i="1"/>
  <c r="G934" i="1" s="1"/>
  <c r="C934" i="1"/>
  <c r="D933" i="1"/>
  <c r="C933" i="1"/>
  <c r="D932" i="1"/>
  <c r="G932" i="1" s="1"/>
  <c r="C932" i="1"/>
  <c r="D931" i="1"/>
  <c r="C931" i="1"/>
  <c r="D930" i="1"/>
  <c r="G930" i="1" s="1"/>
  <c r="C930" i="1"/>
  <c r="D929" i="1"/>
  <c r="C929" i="1"/>
  <c r="D928" i="1"/>
  <c r="G928" i="1" s="1"/>
  <c r="C928" i="1"/>
  <c r="D927" i="1"/>
  <c r="C927" i="1"/>
  <c r="D926" i="1"/>
  <c r="G926" i="1" s="1"/>
  <c r="C926" i="1"/>
  <c r="D925" i="1"/>
  <c r="C925" i="1"/>
  <c r="D924" i="1"/>
  <c r="G924" i="1" s="1"/>
  <c r="C924" i="1"/>
  <c r="D923" i="1"/>
  <c r="C923" i="1"/>
  <c r="D922" i="1"/>
  <c r="G922" i="1" s="1"/>
  <c r="C922" i="1"/>
  <c r="D921" i="1"/>
  <c r="C921" i="1"/>
  <c r="D920" i="1"/>
  <c r="G920" i="1" s="1"/>
  <c r="C920" i="1"/>
  <c r="D919" i="1"/>
  <c r="C919" i="1"/>
  <c r="D918" i="1"/>
  <c r="G918" i="1" s="1"/>
  <c r="C918" i="1"/>
  <c r="D917" i="1"/>
  <c r="C917" i="1"/>
  <c r="D916" i="1"/>
  <c r="G916" i="1" s="1"/>
  <c r="C916" i="1"/>
  <c r="D915" i="1"/>
  <c r="C915" i="1"/>
  <c r="D914" i="1"/>
  <c r="G914" i="1" s="1"/>
  <c r="C914" i="1"/>
  <c r="D913" i="1"/>
  <c r="C913" i="1"/>
  <c r="D912" i="1"/>
  <c r="G912" i="1" s="1"/>
  <c r="C912" i="1"/>
  <c r="D911" i="1"/>
  <c r="C911" i="1"/>
  <c r="D910" i="1"/>
  <c r="G910" i="1" s="1"/>
  <c r="C910" i="1"/>
  <c r="D909" i="1"/>
  <c r="C909" i="1"/>
  <c r="D908" i="1"/>
  <c r="G908" i="1" s="1"/>
  <c r="C908" i="1"/>
  <c r="D907" i="1"/>
  <c r="C907" i="1"/>
  <c r="D906" i="1"/>
  <c r="G906" i="1" s="1"/>
  <c r="C906" i="1"/>
  <c r="D905" i="1"/>
  <c r="C905" i="1"/>
  <c r="D904" i="1"/>
  <c r="G904" i="1" s="1"/>
  <c r="C904" i="1"/>
  <c r="D903" i="1"/>
  <c r="C903" i="1"/>
  <c r="D902" i="1"/>
  <c r="G902" i="1" s="1"/>
  <c r="C902" i="1"/>
  <c r="D901" i="1"/>
  <c r="C901" i="1"/>
  <c r="D900" i="1"/>
  <c r="G900" i="1" s="1"/>
  <c r="C900" i="1"/>
  <c r="D899" i="1"/>
  <c r="C899" i="1"/>
  <c r="D898" i="1"/>
  <c r="G898" i="1" s="1"/>
  <c r="C898" i="1"/>
  <c r="D897" i="1"/>
  <c r="C897" i="1"/>
  <c r="D896" i="1"/>
  <c r="G896" i="1" s="1"/>
  <c r="C896" i="1"/>
  <c r="D895" i="1"/>
  <c r="C895" i="1"/>
  <c r="D894" i="1"/>
  <c r="G894" i="1" s="1"/>
  <c r="C894" i="1"/>
  <c r="D893" i="1"/>
  <c r="C893" i="1"/>
  <c r="D892" i="1"/>
  <c r="G892" i="1" s="1"/>
  <c r="C892" i="1"/>
  <c r="D891" i="1"/>
  <c r="C891" i="1"/>
  <c r="D890" i="1"/>
  <c r="G890" i="1" s="1"/>
  <c r="C890" i="1"/>
  <c r="D889" i="1"/>
  <c r="C889" i="1"/>
  <c r="D888" i="1"/>
  <c r="G888" i="1" s="1"/>
  <c r="C888" i="1"/>
  <c r="D887" i="1"/>
  <c r="C887" i="1"/>
  <c r="D886" i="1"/>
  <c r="G886" i="1" s="1"/>
  <c r="C886" i="1"/>
  <c r="D885" i="1"/>
  <c r="C885" i="1"/>
  <c r="D884" i="1"/>
  <c r="G884" i="1" s="1"/>
  <c r="C884" i="1"/>
  <c r="D883" i="1"/>
  <c r="C883" i="1"/>
  <c r="D882" i="1"/>
  <c r="G882" i="1" s="1"/>
  <c r="C882" i="1"/>
  <c r="D881" i="1"/>
  <c r="C881" i="1"/>
  <c r="D880" i="1"/>
  <c r="G880" i="1" s="1"/>
  <c r="C880" i="1"/>
  <c r="D879" i="1"/>
  <c r="C879" i="1"/>
  <c r="D878" i="1"/>
  <c r="G878" i="1" s="1"/>
  <c r="C878" i="1"/>
  <c r="D877" i="1"/>
  <c r="C877" i="1"/>
  <c r="D876" i="1"/>
  <c r="G876" i="1" s="1"/>
  <c r="C876" i="1"/>
  <c r="D875" i="1"/>
  <c r="C875" i="1"/>
  <c r="D874" i="1"/>
  <c r="G874" i="1" s="1"/>
  <c r="C874" i="1"/>
  <c r="D873" i="1"/>
  <c r="C873" i="1"/>
  <c r="D872" i="1"/>
  <c r="G872" i="1" s="1"/>
  <c r="C872" i="1"/>
  <c r="D871" i="1"/>
  <c r="C871" i="1"/>
  <c r="D870" i="1"/>
  <c r="G870" i="1" s="1"/>
  <c r="C870" i="1"/>
  <c r="D869" i="1"/>
  <c r="C869" i="1"/>
  <c r="D868" i="1"/>
  <c r="G868" i="1" s="1"/>
  <c r="C868" i="1"/>
  <c r="D867" i="1"/>
  <c r="C867" i="1"/>
  <c r="D866" i="1"/>
  <c r="G866" i="1" s="1"/>
  <c r="C866" i="1"/>
  <c r="D865" i="1"/>
  <c r="C865" i="1"/>
  <c r="D864" i="1"/>
  <c r="G864" i="1" s="1"/>
  <c r="C864" i="1"/>
  <c r="D863" i="1"/>
  <c r="C863" i="1"/>
  <c r="D862" i="1"/>
  <c r="G862" i="1" s="1"/>
  <c r="C862" i="1"/>
  <c r="D861" i="1"/>
  <c r="C861" i="1"/>
  <c r="D860" i="1"/>
  <c r="G860" i="1" s="1"/>
  <c r="C860" i="1"/>
  <c r="D859" i="1"/>
  <c r="C859" i="1"/>
  <c r="D858" i="1"/>
  <c r="G858" i="1" s="1"/>
  <c r="C858" i="1"/>
  <c r="D857" i="1"/>
  <c r="C857" i="1"/>
  <c r="D856" i="1"/>
  <c r="G856" i="1" s="1"/>
  <c r="C856" i="1"/>
  <c r="D855" i="1"/>
  <c r="C855" i="1"/>
  <c r="D854" i="1"/>
  <c r="G854" i="1" s="1"/>
  <c r="C854" i="1"/>
  <c r="D853" i="1"/>
  <c r="C853" i="1"/>
  <c r="D852" i="1"/>
  <c r="G852" i="1" s="1"/>
  <c r="C852" i="1"/>
  <c r="D851" i="1"/>
  <c r="C851" i="1"/>
  <c r="D850" i="1"/>
  <c r="G850" i="1" s="1"/>
  <c r="C850" i="1"/>
  <c r="D849" i="1"/>
  <c r="C849" i="1"/>
  <c r="D848" i="1"/>
  <c r="G848" i="1" s="1"/>
  <c r="C848" i="1"/>
  <c r="D847" i="1"/>
  <c r="C847" i="1"/>
  <c r="D846" i="1"/>
  <c r="G846" i="1" s="1"/>
  <c r="C846" i="1"/>
  <c r="D845" i="1"/>
  <c r="C845" i="1"/>
  <c r="D844" i="1"/>
  <c r="G844" i="1" s="1"/>
  <c r="C844" i="1"/>
  <c r="D843" i="1"/>
  <c r="C843" i="1"/>
  <c r="D842" i="1"/>
  <c r="G842" i="1" s="1"/>
  <c r="C842" i="1"/>
  <c r="D841" i="1"/>
  <c r="C841" i="1"/>
  <c r="D840" i="1"/>
  <c r="G840" i="1" s="1"/>
  <c r="C840" i="1"/>
  <c r="D839" i="1"/>
  <c r="C839" i="1"/>
  <c r="D838" i="1"/>
  <c r="G838" i="1" s="1"/>
  <c r="C838" i="1"/>
  <c r="D837" i="1"/>
  <c r="C837" i="1"/>
  <c r="D836" i="1"/>
  <c r="G836" i="1" s="1"/>
  <c r="C836" i="1"/>
  <c r="D835" i="1"/>
  <c r="C835" i="1"/>
  <c r="D834" i="1"/>
  <c r="G834" i="1" s="1"/>
  <c r="C834" i="1"/>
  <c r="D833" i="1"/>
  <c r="C833" i="1"/>
  <c r="D832" i="1"/>
  <c r="G832" i="1" s="1"/>
  <c r="C832" i="1"/>
  <c r="D831" i="1"/>
  <c r="C831" i="1"/>
  <c r="D830" i="1"/>
  <c r="G830" i="1" s="1"/>
  <c r="C830" i="1"/>
  <c r="D829" i="1"/>
  <c r="C829" i="1"/>
  <c r="D828" i="1"/>
  <c r="G828" i="1" s="1"/>
  <c r="C828" i="1"/>
  <c r="D827" i="1"/>
  <c r="C827" i="1"/>
  <c r="D826" i="1"/>
  <c r="G826" i="1" s="1"/>
  <c r="C826" i="1"/>
  <c r="D825" i="1"/>
  <c r="C825" i="1"/>
  <c r="D824" i="1"/>
  <c r="G824" i="1" s="1"/>
  <c r="C824" i="1"/>
  <c r="D823" i="1"/>
  <c r="C823" i="1"/>
  <c r="D822" i="1"/>
  <c r="G822" i="1" s="1"/>
  <c r="C822" i="1"/>
  <c r="D821" i="1"/>
  <c r="C821" i="1"/>
  <c r="D820" i="1"/>
  <c r="G820" i="1" s="1"/>
  <c r="C820" i="1"/>
  <c r="D819" i="1"/>
  <c r="C819" i="1"/>
  <c r="D818" i="1"/>
  <c r="G818" i="1" s="1"/>
  <c r="C818" i="1"/>
  <c r="D817" i="1"/>
  <c r="C817" i="1"/>
  <c r="D816" i="1"/>
  <c r="G816" i="1" s="1"/>
  <c r="C816" i="1"/>
  <c r="D815" i="1"/>
  <c r="C815" i="1"/>
  <c r="D814" i="1"/>
  <c r="G814" i="1" s="1"/>
  <c r="C814" i="1"/>
  <c r="D813" i="1"/>
  <c r="C813" i="1"/>
  <c r="D812" i="1"/>
  <c r="G812" i="1" s="1"/>
  <c r="C812" i="1"/>
  <c r="D811" i="1"/>
  <c r="C811" i="1"/>
  <c r="D810" i="1"/>
  <c r="G810" i="1" s="1"/>
  <c r="C810" i="1"/>
  <c r="D809" i="1"/>
  <c r="C809" i="1"/>
  <c r="D808" i="1"/>
  <c r="G808" i="1" s="1"/>
  <c r="C808" i="1"/>
  <c r="D807" i="1"/>
  <c r="C807" i="1"/>
  <c r="D806" i="1"/>
  <c r="G806" i="1" s="1"/>
  <c r="C806" i="1"/>
  <c r="D805" i="1"/>
  <c r="C805" i="1"/>
  <c r="D804" i="1"/>
  <c r="G804" i="1" s="1"/>
  <c r="C804" i="1"/>
  <c r="D803" i="1"/>
  <c r="C803" i="1"/>
  <c r="D802" i="1"/>
  <c r="G802" i="1" s="1"/>
  <c r="C802" i="1"/>
  <c r="D801" i="1"/>
  <c r="C801" i="1"/>
  <c r="D800" i="1"/>
  <c r="G800" i="1" s="1"/>
  <c r="C800" i="1"/>
  <c r="D799" i="1"/>
  <c r="C799" i="1"/>
  <c r="D798" i="1"/>
  <c r="G798" i="1" s="1"/>
  <c r="C798" i="1"/>
  <c r="D797" i="1"/>
  <c r="C797" i="1"/>
  <c r="D796" i="1"/>
  <c r="H796" i="1" s="1"/>
  <c r="C796" i="1"/>
  <c r="D795" i="1"/>
  <c r="C795" i="1"/>
  <c r="H794" i="1"/>
  <c r="G794" i="1"/>
  <c r="D794" i="1"/>
  <c r="C794" i="1"/>
  <c r="D793" i="1"/>
  <c r="C793" i="1"/>
  <c r="D792" i="1"/>
  <c r="H792" i="1" s="1"/>
  <c r="C792" i="1"/>
  <c r="D791" i="1"/>
  <c r="C791" i="1"/>
  <c r="H790" i="1"/>
  <c r="G790" i="1"/>
  <c r="D790" i="1"/>
  <c r="C790" i="1"/>
  <c r="D789" i="1"/>
  <c r="C789" i="1"/>
  <c r="H788" i="1"/>
  <c r="D788" i="1"/>
  <c r="G788" i="1" s="1"/>
  <c r="C788" i="1"/>
  <c r="D787" i="1"/>
  <c r="C787" i="1"/>
  <c r="H786" i="1"/>
  <c r="G786" i="1"/>
  <c r="D786" i="1"/>
  <c r="C786" i="1"/>
  <c r="D785" i="1"/>
  <c r="C785" i="1"/>
  <c r="H784" i="1"/>
  <c r="D784" i="1"/>
  <c r="G784" i="1" s="1"/>
  <c r="C784" i="1"/>
  <c r="D783" i="1"/>
  <c r="C783" i="1"/>
  <c r="H782" i="1"/>
  <c r="D782" i="1"/>
  <c r="G782" i="1" s="1"/>
  <c r="C782" i="1"/>
  <c r="D781" i="1"/>
  <c r="C781" i="1"/>
  <c r="H780" i="1"/>
  <c r="D780" i="1"/>
  <c r="G780" i="1" s="1"/>
  <c r="C780" i="1"/>
  <c r="D779" i="1"/>
  <c r="C779" i="1"/>
  <c r="D778" i="1"/>
  <c r="H778" i="1" s="1"/>
  <c r="C778" i="1"/>
  <c r="D777" i="1"/>
  <c r="C777" i="1"/>
  <c r="H776" i="1"/>
  <c r="G776" i="1"/>
  <c r="D776" i="1"/>
  <c r="C776" i="1"/>
  <c r="D775" i="1"/>
  <c r="C775" i="1"/>
  <c r="H774" i="1"/>
  <c r="D774" i="1"/>
  <c r="G774" i="1" s="1"/>
  <c r="C774" i="1"/>
  <c r="D773" i="1"/>
  <c r="C773" i="1"/>
  <c r="H772" i="1"/>
  <c r="D772" i="1"/>
  <c r="G772" i="1" s="1"/>
  <c r="C772" i="1"/>
  <c r="D771" i="1"/>
  <c r="C771" i="1"/>
  <c r="H770" i="1"/>
  <c r="D770" i="1"/>
  <c r="G770" i="1" s="1"/>
  <c r="C770" i="1"/>
  <c r="D769" i="1"/>
  <c r="C769" i="1"/>
  <c r="H768" i="1"/>
  <c r="D768" i="1"/>
  <c r="G768" i="1" s="1"/>
  <c r="C768" i="1"/>
  <c r="D767" i="1"/>
  <c r="C767" i="1"/>
  <c r="H766" i="1"/>
  <c r="D766" i="1"/>
  <c r="G766" i="1" s="1"/>
  <c r="C766" i="1"/>
  <c r="D765" i="1"/>
  <c r="C765" i="1"/>
  <c r="H764" i="1"/>
  <c r="D764" i="1"/>
  <c r="G764" i="1" s="1"/>
  <c r="C764" i="1"/>
  <c r="D763" i="1"/>
  <c r="C763" i="1"/>
  <c r="H762" i="1"/>
  <c r="D762" i="1"/>
  <c r="G762" i="1" s="1"/>
  <c r="C762" i="1"/>
  <c r="D761" i="1"/>
  <c r="C761" i="1"/>
  <c r="H760" i="1"/>
  <c r="D760" i="1"/>
  <c r="G760" i="1" s="1"/>
  <c r="C760" i="1"/>
  <c r="D759" i="1"/>
  <c r="C759" i="1"/>
  <c r="H758" i="1"/>
  <c r="D758" i="1"/>
  <c r="G758" i="1" s="1"/>
  <c r="C758" i="1"/>
  <c r="D757" i="1"/>
  <c r="C757" i="1"/>
  <c r="H756" i="1"/>
  <c r="D756" i="1"/>
  <c r="G756" i="1" s="1"/>
  <c r="C756" i="1"/>
  <c r="D755" i="1"/>
  <c r="C755" i="1"/>
  <c r="H754" i="1"/>
  <c r="D754" i="1"/>
  <c r="G754" i="1" s="1"/>
  <c r="C754" i="1"/>
  <c r="D753" i="1"/>
  <c r="C753" i="1"/>
  <c r="H752" i="1"/>
  <c r="D752" i="1"/>
  <c r="G752" i="1" s="1"/>
  <c r="C752" i="1"/>
  <c r="D751" i="1"/>
  <c r="C751" i="1"/>
  <c r="H750" i="1"/>
  <c r="D750" i="1"/>
  <c r="G750" i="1" s="1"/>
  <c r="C750" i="1"/>
  <c r="D749" i="1"/>
  <c r="C749" i="1"/>
  <c r="H748" i="1"/>
  <c r="D748" i="1"/>
  <c r="G748" i="1" s="1"/>
  <c r="C748" i="1"/>
  <c r="D747" i="1"/>
  <c r="C747" i="1"/>
  <c r="D746" i="1"/>
  <c r="H746" i="1" s="1"/>
  <c r="C746" i="1"/>
  <c r="D745" i="1"/>
  <c r="C745" i="1"/>
  <c r="H744" i="1"/>
  <c r="G744" i="1"/>
  <c r="D744" i="1"/>
  <c r="C744" i="1"/>
  <c r="D743" i="1"/>
  <c r="C743" i="1"/>
  <c r="H742" i="1"/>
  <c r="D742" i="1"/>
  <c r="G742" i="1" s="1"/>
  <c r="C742" i="1"/>
  <c r="D741" i="1"/>
  <c r="C741" i="1"/>
  <c r="H740" i="1"/>
  <c r="D740" i="1"/>
  <c r="G740" i="1" s="1"/>
  <c r="C740" i="1"/>
  <c r="D739" i="1"/>
  <c r="C739" i="1"/>
  <c r="H738" i="1"/>
  <c r="D738" i="1"/>
  <c r="G738" i="1" s="1"/>
  <c r="C738" i="1"/>
  <c r="D737" i="1"/>
  <c r="C737" i="1"/>
  <c r="H736" i="1"/>
  <c r="D736" i="1"/>
  <c r="G736" i="1" s="1"/>
  <c r="C736" i="1"/>
  <c r="D735" i="1"/>
  <c r="C735" i="1"/>
  <c r="H734" i="1"/>
  <c r="G734" i="1"/>
  <c r="D734" i="1"/>
  <c r="C734" i="1"/>
  <c r="D733" i="1"/>
  <c r="C733" i="1"/>
  <c r="H732" i="1"/>
  <c r="D732" i="1"/>
  <c r="G732" i="1" s="1"/>
  <c r="C732" i="1"/>
  <c r="D731" i="1"/>
  <c r="C731" i="1"/>
  <c r="H730" i="1"/>
  <c r="D730" i="1"/>
  <c r="G730" i="1" s="1"/>
  <c r="C730" i="1"/>
  <c r="D729" i="1"/>
  <c r="C729" i="1"/>
  <c r="H728" i="1"/>
  <c r="D728" i="1"/>
  <c r="G728" i="1" s="1"/>
  <c r="C728" i="1"/>
  <c r="D727" i="1"/>
  <c r="C727" i="1"/>
  <c r="H726" i="1"/>
  <c r="G726" i="1"/>
  <c r="D726" i="1"/>
  <c r="C726" i="1"/>
  <c r="D725" i="1"/>
  <c r="C725" i="1"/>
  <c r="H724" i="1"/>
  <c r="D724" i="1"/>
  <c r="G724" i="1" s="1"/>
  <c r="C724" i="1"/>
  <c r="D723" i="1"/>
  <c r="C723" i="1"/>
  <c r="H722" i="1"/>
  <c r="G722" i="1"/>
  <c r="D722" i="1"/>
  <c r="C722" i="1"/>
  <c r="D721" i="1"/>
  <c r="C721" i="1"/>
  <c r="H720" i="1"/>
  <c r="D720" i="1"/>
  <c r="G720" i="1" s="1"/>
  <c r="C720" i="1"/>
  <c r="D719" i="1"/>
  <c r="C719" i="1"/>
  <c r="D718" i="1"/>
  <c r="H718" i="1" s="1"/>
  <c r="C718" i="1"/>
  <c r="D717" i="1"/>
  <c r="C717" i="1"/>
  <c r="H716" i="1"/>
  <c r="D716" i="1"/>
  <c r="G716" i="1" s="1"/>
  <c r="C716" i="1"/>
  <c r="D715" i="1"/>
  <c r="C715" i="1"/>
  <c r="H714" i="1"/>
  <c r="G714" i="1"/>
  <c r="D714" i="1"/>
  <c r="C714" i="1"/>
  <c r="D713" i="1"/>
  <c r="C713" i="1"/>
  <c r="H712" i="1"/>
  <c r="D712" i="1"/>
  <c r="G712" i="1" s="1"/>
  <c r="C712" i="1"/>
  <c r="D711" i="1"/>
  <c r="C711" i="1"/>
  <c r="H710" i="1"/>
  <c r="G710" i="1"/>
  <c r="D710" i="1"/>
  <c r="C710" i="1"/>
  <c r="D709" i="1"/>
  <c r="C709" i="1"/>
  <c r="H708" i="1"/>
  <c r="D708" i="1"/>
  <c r="G708" i="1" s="1"/>
  <c r="C708" i="1"/>
  <c r="D707" i="1"/>
  <c r="C707" i="1"/>
  <c r="H706" i="1"/>
  <c r="D706" i="1"/>
  <c r="G706" i="1" s="1"/>
  <c r="C706" i="1"/>
  <c r="D705" i="1"/>
  <c r="C705" i="1"/>
  <c r="H704" i="1"/>
  <c r="D704" i="1"/>
  <c r="G704" i="1" s="1"/>
  <c r="C704" i="1"/>
  <c r="D703" i="1"/>
  <c r="C703" i="1"/>
  <c r="H702" i="1"/>
  <c r="D702" i="1"/>
  <c r="G702" i="1" s="1"/>
  <c r="C702" i="1"/>
  <c r="D701" i="1"/>
  <c r="C701" i="1"/>
  <c r="H700" i="1"/>
  <c r="D700" i="1"/>
  <c r="G700" i="1" s="1"/>
  <c r="C700" i="1"/>
  <c r="D699" i="1"/>
  <c r="C699" i="1"/>
  <c r="H698" i="1"/>
  <c r="D698" i="1"/>
  <c r="G698" i="1" s="1"/>
  <c r="C698" i="1"/>
  <c r="D697" i="1"/>
  <c r="C697" i="1"/>
  <c r="H696" i="1"/>
  <c r="D696" i="1"/>
  <c r="G696" i="1" s="1"/>
  <c r="C696" i="1"/>
  <c r="D695" i="1"/>
  <c r="C695" i="1"/>
  <c r="H694" i="1"/>
  <c r="G694" i="1"/>
  <c r="D694" i="1"/>
  <c r="C694" i="1"/>
  <c r="D693" i="1"/>
  <c r="C693" i="1"/>
  <c r="H692" i="1"/>
  <c r="D692" i="1"/>
  <c r="G692" i="1" s="1"/>
  <c r="C692" i="1"/>
  <c r="D691" i="1"/>
  <c r="C691" i="1"/>
  <c r="D690" i="1"/>
  <c r="H690" i="1" s="1"/>
  <c r="C690" i="1"/>
  <c r="D689" i="1"/>
  <c r="C689" i="1"/>
  <c r="H688" i="1"/>
  <c r="G688" i="1"/>
  <c r="D688" i="1"/>
  <c r="C688" i="1"/>
  <c r="D687" i="1"/>
  <c r="C687" i="1"/>
  <c r="H686" i="1"/>
  <c r="G686" i="1"/>
  <c r="D686" i="1"/>
  <c r="C686" i="1"/>
  <c r="G685" i="1"/>
  <c r="D685" i="1"/>
  <c r="C685" i="1"/>
  <c r="H685" i="1" s="1"/>
  <c r="D684" i="1"/>
  <c r="H684" i="1" s="1"/>
  <c r="C684" i="1"/>
  <c r="H683" i="1"/>
  <c r="D683" i="1"/>
  <c r="G683" i="1" s="1"/>
  <c r="C683" i="1"/>
  <c r="D682" i="1"/>
  <c r="H682" i="1" s="1"/>
  <c r="C682" i="1"/>
  <c r="H681" i="1"/>
  <c r="G681" i="1"/>
  <c r="D681" i="1"/>
  <c r="C681" i="1"/>
  <c r="G680" i="1"/>
  <c r="D680" i="1"/>
  <c r="H680" i="1" s="1"/>
  <c r="C680" i="1"/>
  <c r="H679" i="1"/>
  <c r="D679" i="1"/>
  <c r="G679" i="1" s="1"/>
  <c r="C679" i="1"/>
  <c r="H678" i="1"/>
  <c r="D678" i="1"/>
  <c r="G678" i="1" s="1"/>
  <c r="C678" i="1"/>
  <c r="H677" i="1"/>
  <c r="G677" i="1"/>
  <c r="D677" i="1"/>
  <c r="C677" i="1"/>
  <c r="D676" i="1"/>
  <c r="H676" i="1" s="1"/>
  <c r="C676" i="1"/>
  <c r="H675" i="1"/>
  <c r="D675" i="1"/>
  <c r="G675" i="1" s="1"/>
  <c r="C675" i="1"/>
  <c r="H674" i="1"/>
  <c r="D674" i="1"/>
  <c r="G674" i="1" s="1"/>
  <c r="C674" i="1"/>
  <c r="H673" i="1"/>
  <c r="D673" i="1"/>
  <c r="G673" i="1" s="1"/>
  <c r="C673" i="1"/>
  <c r="H672" i="1"/>
  <c r="G672" i="1"/>
  <c r="D672" i="1"/>
  <c r="C672" i="1"/>
  <c r="D671" i="1"/>
  <c r="G671" i="1" s="1"/>
  <c r="C671" i="1"/>
  <c r="H670" i="1"/>
  <c r="G670" i="1"/>
  <c r="D670" i="1"/>
  <c r="C670" i="1"/>
  <c r="H669" i="1"/>
  <c r="D669" i="1"/>
  <c r="G669" i="1" s="1"/>
  <c r="C669" i="1"/>
  <c r="D668" i="1"/>
  <c r="H668" i="1" s="1"/>
  <c r="C668" i="1"/>
  <c r="H667" i="1"/>
  <c r="D667" i="1"/>
  <c r="G667" i="1" s="1"/>
  <c r="C667" i="1"/>
  <c r="H666" i="1"/>
  <c r="G666" i="1"/>
  <c r="D666" i="1"/>
  <c r="C666" i="1"/>
  <c r="H665" i="1"/>
  <c r="G665" i="1"/>
  <c r="D665" i="1"/>
  <c r="C665" i="1"/>
  <c r="H664" i="1"/>
  <c r="G664" i="1"/>
  <c r="D664" i="1"/>
  <c r="C664" i="1"/>
  <c r="H663" i="1"/>
  <c r="D663" i="1"/>
  <c r="G663" i="1" s="1"/>
  <c r="C663" i="1"/>
  <c r="H662" i="1"/>
  <c r="G662" i="1"/>
  <c r="D662" i="1"/>
  <c r="C662" i="1"/>
  <c r="H661" i="1"/>
  <c r="D661" i="1"/>
  <c r="G661" i="1" s="1"/>
  <c r="C661" i="1"/>
  <c r="D660" i="1"/>
  <c r="H660" i="1" s="1"/>
  <c r="C660" i="1"/>
  <c r="H659" i="1"/>
  <c r="D659" i="1"/>
  <c r="G659" i="1" s="1"/>
  <c r="C659" i="1"/>
  <c r="H658" i="1"/>
  <c r="G658" i="1"/>
  <c r="D658" i="1"/>
  <c r="C658" i="1"/>
  <c r="D657" i="1"/>
  <c r="G657" i="1" s="1"/>
  <c r="C657" i="1"/>
  <c r="H656" i="1"/>
  <c r="D656" i="1"/>
  <c r="G656" i="1" s="1"/>
  <c r="C656" i="1"/>
  <c r="H655" i="1"/>
  <c r="D655" i="1"/>
  <c r="G655" i="1" s="1"/>
  <c r="C655" i="1"/>
  <c r="H654" i="1"/>
  <c r="G654" i="1"/>
  <c r="D654" i="1"/>
  <c r="C654" i="1"/>
  <c r="H653" i="1"/>
  <c r="G653" i="1"/>
  <c r="D653" i="1"/>
  <c r="C653" i="1"/>
  <c r="H652" i="1"/>
  <c r="D652" i="1"/>
  <c r="G652" i="1" s="1"/>
  <c r="C652" i="1"/>
  <c r="H651" i="1"/>
  <c r="G651" i="1"/>
  <c r="D651" i="1"/>
  <c r="C651" i="1"/>
  <c r="H650" i="1"/>
  <c r="G650" i="1"/>
  <c r="D650" i="1"/>
  <c r="C650" i="1"/>
  <c r="H649" i="1"/>
  <c r="D649" i="1"/>
  <c r="G649" i="1" s="1"/>
  <c r="C649" i="1"/>
  <c r="H648" i="1"/>
  <c r="D648" i="1"/>
  <c r="G648" i="1" s="1"/>
  <c r="C648" i="1"/>
  <c r="H647" i="1"/>
  <c r="G647" i="1"/>
  <c r="D647" i="1"/>
  <c r="C647" i="1"/>
  <c r="H646" i="1"/>
  <c r="D646" i="1"/>
  <c r="G646" i="1" s="1"/>
  <c r="C646" i="1"/>
  <c r="H645" i="1"/>
  <c r="G645" i="1"/>
  <c r="D645" i="1"/>
  <c r="C645" i="1"/>
  <c r="C642" i="1"/>
  <c r="C641" i="1"/>
  <c r="H636" i="1"/>
  <c r="D636" i="1"/>
  <c r="G636" i="1" s="1"/>
  <c r="C636" i="1"/>
  <c r="D635" i="1"/>
  <c r="C635" i="1"/>
  <c r="H635" i="1" s="1"/>
  <c r="H632" i="1"/>
  <c r="D632" i="1"/>
  <c r="G632" i="1" s="1"/>
  <c r="C632" i="1"/>
  <c r="H631" i="1"/>
  <c r="G631" i="1"/>
  <c r="D631" i="1"/>
  <c r="C631" i="1"/>
  <c r="H630" i="1"/>
  <c r="G630" i="1"/>
  <c r="D630" i="1"/>
  <c r="C630" i="1"/>
  <c r="H629" i="1"/>
  <c r="D629" i="1"/>
  <c r="G629" i="1" s="1"/>
  <c r="C629" i="1"/>
  <c r="H628" i="1"/>
  <c r="D628" i="1"/>
  <c r="G628" i="1" s="1"/>
  <c r="C628" i="1"/>
  <c r="D627" i="1"/>
  <c r="G627" i="1" s="1"/>
  <c r="C627" i="1"/>
  <c r="H626" i="1"/>
  <c r="D626" i="1"/>
  <c r="G626" i="1" s="1"/>
  <c r="C626" i="1"/>
  <c r="H625" i="1"/>
  <c r="D625" i="1"/>
  <c r="G625" i="1" s="1"/>
  <c r="C625" i="1"/>
  <c r="D624" i="1"/>
  <c r="G624" i="1" s="1"/>
  <c r="C624" i="1"/>
  <c r="H622" i="1"/>
  <c r="D622" i="1"/>
  <c r="G622" i="1" s="1"/>
  <c r="C622" i="1"/>
  <c r="H621" i="1"/>
  <c r="G621" i="1"/>
  <c r="D621" i="1"/>
  <c r="C621" i="1"/>
  <c r="H620" i="1"/>
  <c r="G620" i="1"/>
  <c r="D620" i="1"/>
  <c r="C620" i="1"/>
  <c r="H619" i="1"/>
  <c r="G619" i="1"/>
  <c r="D619" i="1"/>
  <c r="C619" i="1"/>
  <c r="H618" i="1"/>
  <c r="G618" i="1"/>
  <c r="D618" i="1"/>
  <c r="C618" i="1"/>
  <c r="H617" i="1"/>
  <c r="D617" i="1"/>
  <c r="G617" i="1" s="1"/>
  <c r="C617" i="1"/>
  <c r="G616" i="1"/>
  <c r="D616" i="1"/>
  <c r="H616" i="1" s="1"/>
  <c r="C616" i="1"/>
  <c r="D615" i="1"/>
  <c r="H615" i="1" s="1"/>
  <c r="C615" i="1"/>
  <c r="H614" i="1"/>
  <c r="D614" i="1"/>
  <c r="G614" i="1" s="1"/>
  <c r="C614" i="1"/>
  <c r="D613" i="1"/>
  <c r="H613" i="1" s="1"/>
  <c r="C613" i="1"/>
  <c r="H612" i="1"/>
  <c r="G612" i="1"/>
  <c r="D612" i="1"/>
  <c r="C612" i="1"/>
  <c r="H611" i="1"/>
  <c r="D611" i="1"/>
  <c r="G611" i="1" s="1"/>
  <c r="C611" i="1"/>
  <c r="D610" i="1"/>
  <c r="G610" i="1" s="1"/>
  <c r="C610" i="1"/>
  <c r="H609" i="1"/>
  <c r="G609" i="1"/>
  <c r="D609" i="1"/>
  <c r="C609" i="1"/>
  <c r="H608" i="1"/>
  <c r="G608" i="1"/>
  <c r="D608" i="1"/>
  <c r="C608" i="1"/>
  <c r="D607" i="1"/>
  <c r="G607" i="1" s="1"/>
  <c r="C607" i="1"/>
  <c r="H606" i="1"/>
  <c r="G606" i="1"/>
  <c r="D606" i="1"/>
  <c r="C606" i="1"/>
  <c r="H605" i="1"/>
  <c r="D605" i="1"/>
  <c r="G605" i="1" s="1"/>
  <c r="C605" i="1"/>
  <c r="H604" i="1"/>
  <c r="G604" i="1"/>
  <c r="D604" i="1"/>
  <c r="C604" i="1"/>
  <c r="D603" i="1"/>
  <c r="H603" i="1" s="1"/>
  <c r="C603" i="1"/>
  <c r="H602" i="1"/>
  <c r="G602" i="1"/>
  <c r="D602" i="1"/>
  <c r="C602" i="1"/>
  <c r="H601" i="1"/>
  <c r="G601" i="1"/>
  <c r="D601" i="1"/>
  <c r="C601" i="1"/>
  <c r="H600" i="1"/>
  <c r="D600" i="1"/>
  <c r="G600" i="1" s="1"/>
  <c r="C600" i="1"/>
  <c r="D599" i="1"/>
  <c r="H599" i="1" s="1"/>
  <c r="C599" i="1"/>
  <c r="H598" i="1"/>
  <c r="G598" i="1"/>
  <c r="D598" i="1"/>
  <c r="C598" i="1"/>
  <c r="H597" i="1"/>
  <c r="D597" i="1"/>
  <c r="G597" i="1" s="1"/>
  <c r="C597" i="1"/>
  <c r="H596" i="1"/>
  <c r="G596" i="1"/>
  <c r="D596" i="1"/>
  <c r="C596" i="1"/>
  <c r="G595" i="1"/>
  <c r="D595" i="1"/>
  <c r="H595" i="1" s="1"/>
  <c r="C595" i="1"/>
  <c r="H594" i="1"/>
  <c r="G594" i="1"/>
  <c r="D594" i="1"/>
  <c r="C594" i="1"/>
  <c r="H593" i="1"/>
  <c r="D593" i="1"/>
  <c r="G593" i="1" s="1"/>
  <c r="C593" i="1"/>
  <c r="D592" i="1"/>
  <c r="H592" i="1" s="1"/>
  <c r="C592" i="1"/>
  <c r="C591" i="1"/>
  <c r="H590" i="1"/>
  <c r="D590" i="1"/>
  <c r="G590" i="1" s="1"/>
  <c r="C590" i="1"/>
  <c r="H589" i="1"/>
  <c r="G589" i="1"/>
  <c r="D589" i="1"/>
  <c r="C589" i="1"/>
  <c r="H588" i="1"/>
  <c r="G588" i="1"/>
  <c r="D588" i="1"/>
  <c r="C588" i="1"/>
  <c r="H587" i="1"/>
  <c r="D587" i="1"/>
  <c r="G587" i="1" s="1"/>
  <c r="C587" i="1"/>
  <c r="H586" i="1"/>
  <c r="D586" i="1"/>
  <c r="G586" i="1" s="1"/>
  <c r="C586" i="1"/>
  <c r="D585" i="1"/>
  <c r="G585" i="1" s="1"/>
  <c r="C585" i="1"/>
  <c r="H584" i="1"/>
  <c r="G584" i="1"/>
  <c r="D584" i="1"/>
  <c r="C584" i="1"/>
  <c r="H583" i="1"/>
  <c r="G583" i="1"/>
  <c r="D583" i="1"/>
  <c r="C583" i="1"/>
  <c r="H582" i="1"/>
  <c r="G582" i="1"/>
  <c r="D582" i="1"/>
  <c r="C582" i="1"/>
  <c r="H581" i="1"/>
  <c r="G581" i="1"/>
  <c r="D581" i="1"/>
  <c r="C581" i="1"/>
  <c r="H580" i="1"/>
  <c r="D580" i="1"/>
  <c r="G580" i="1" s="1"/>
  <c r="C580" i="1"/>
  <c r="D579" i="1"/>
  <c r="G579" i="1" s="1"/>
  <c r="C579" i="1"/>
  <c r="C578" i="1"/>
  <c r="H577" i="1"/>
  <c r="D577" i="1"/>
  <c r="G577" i="1" s="1"/>
  <c r="C577" i="1"/>
  <c r="H576" i="1"/>
  <c r="G576" i="1"/>
  <c r="D576" i="1"/>
  <c r="C576" i="1"/>
  <c r="H575" i="1"/>
  <c r="D575" i="1"/>
  <c r="G575" i="1" s="1"/>
  <c r="C575" i="1"/>
  <c r="H574" i="1"/>
  <c r="D574" i="1"/>
  <c r="G574" i="1" s="1"/>
  <c r="C574" i="1"/>
  <c r="H573" i="1"/>
  <c r="D573" i="1"/>
  <c r="G573" i="1" s="1"/>
  <c r="C573" i="1"/>
  <c r="D572" i="1"/>
  <c r="G572" i="1" s="1"/>
  <c r="C572" i="1"/>
  <c r="H571" i="1"/>
  <c r="D571" i="1"/>
  <c r="G571" i="1" s="1"/>
  <c r="C571" i="1"/>
  <c r="D570" i="1"/>
  <c r="H570" i="1" s="1"/>
  <c r="C570" i="1"/>
  <c r="D569" i="1"/>
  <c r="H569" i="1" s="1"/>
  <c r="C569" i="1"/>
  <c r="G568" i="1"/>
  <c r="D568" i="1"/>
  <c r="H568" i="1" s="1"/>
  <c r="C568" i="1"/>
  <c r="H567" i="1"/>
  <c r="D567" i="1"/>
  <c r="G567" i="1" s="1"/>
  <c r="C567" i="1"/>
  <c r="H566" i="1"/>
  <c r="D566" i="1"/>
  <c r="G566" i="1" s="1"/>
  <c r="C566" i="1"/>
  <c r="C565" i="1"/>
  <c r="H564" i="1"/>
  <c r="D564" i="1"/>
  <c r="G564" i="1" s="1"/>
  <c r="C564" i="1"/>
  <c r="G563" i="1"/>
  <c r="D563" i="1"/>
  <c r="H563" i="1" s="1"/>
  <c r="C563" i="1"/>
  <c r="H562" i="1"/>
  <c r="G562" i="1"/>
  <c r="D562" i="1"/>
  <c r="C562" i="1"/>
  <c r="H561" i="1"/>
  <c r="G561" i="1"/>
  <c r="D561" i="1"/>
  <c r="C561" i="1"/>
  <c r="H560" i="1"/>
  <c r="G560" i="1"/>
  <c r="D560" i="1"/>
  <c r="C560" i="1"/>
  <c r="H559" i="1"/>
  <c r="G559" i="1"/>
  <c r="D559" i="1"/>
  <c r="C559" i="1"/>
  <c r="H558" i="1"/>
  <c r="D558" i="1"/>
  <c r="G558" i="1" s="1"/>
  <c r="C558" i="1"/>
  <c r="H557" i="1"/>
  <c r="G557" i="1"/>
  <c r="D557" i="1"/>
  <c r="C557" i="1"/>
  <c r="D556" i="1"/>
  <c r="H556" i="1" s="1"/>
  <c r="C556" i="1"/>
  <c r="H555" i="1"/>
  <c r="G555" i="1"/>
  <c r="D555" i="1"/>
  <c r="C555" i="1"/>
  <c r="H554" i="1"/>
  <c r="G554" i="1"/>
  <c r="D554" i="1"/>
  <c r="C554" i="1"/>
  <c r="H553" i="1"/>
  <c r="G553" i="1"/>
  <c r="D553" i="1"/>
  <c r="C553" i="1"/>
  <c r="H552" i="1"/>
  <c r="D552" i="1"/>
  <c r="G552" i="1" s="1"/>
  <c r="C552" i="1"/>
  <c r="C551" i="1"/>
  <c r="H550" i="1"/>
  <c r="G550" i="1"/>
  <c r="D550" i="1"/>
  <c r="C550" i="1"/>
  <c r="H549" i="1"/>
  <c r="D549" i="1"/>
  <c r="G549" i="1" s="1"/>
  <c r="C549" i="1"/>
  <c r="H548" i="1"/>
  <c r="G548" i="1"/>
  <c r="D548" i="1"/>
  <c r="C548" i="1"/>
  <c r="H547" i="1"/>
  <c r="G547" i="1"/>
  <c r="D547" i="1"/>
  <c r="C547" i="1"/>
  <c r="H546" i="1"/>
  <c r="D546" i="1"/>
  <c r="G546" i="1" s="1"/>
  <c r="C546" i="1"/>
  <c r="H545" i="1"/>
  <c r="G545" i="1"/>
  <c r="D545" i="1"/>
  <c r="C545" i="1"/>
  <c r="C544" i="1"/>
  <c r="H543" i="1"/>
  <c r="D543" i="1"/>
  <c r="G543" i="1" s="1"/>
  <c r="C543" i="1"/>
  <c r="H542" i="1"/>
  <c r="D542" i="1"/>
  <c r="G542" i="1" s="1"/>
  <c r="C542" i="1"/>
  <c r="H541" i="1"/>
  <c r="D541" i="1"/>
  <c r="G541" i="1" s="1"/>
  <c r="C541" i="1"/>
  <c r="D540" i="1"/>
  <c r="H540" i="1" s="1"/>
  <c r="C540" i="1"/>
  <c r="H539" i="1"/>
  <c r="D539" i="1"/>
  <c r="G539" i="1" s="1"/>
  <c r="C539" i="1"/>
  <c r="H538" i="1"/>
  <c r="D538" i="1"/>
  <c r="G538" i="1" s="1"/>
  <c r="C538" i="1"/>
  <c r="H537" i="1"/>
  <c r="G537" i="1"/>
  <c r="D537" i="1"/>
  <c r="C537" i="1"/>
  <c r="H536" i="1"/>
  <c r="G536" i="1"/>
  <c r="D536" i="1"/>
  <c r="C536" i="1"/>
  <c r="D535" i="1"/>
  <c r="H535" i="1" s="1"/>
  <c r="C535" i="1"/>
  <c r="H534" i="1"/>
  <c r="G534" i="1"/>
  <c r="D534" i="1"/>
  <c r="C534" i="1"/>
  <c r="H533" i="1"/>
  <c r="G533" i="1"/>
  <c r="D533" i="1"/>
  <c r="C533" i="1"/>
  <c r="H532" i="1"/>
  <c r="G532" i="1"/>
  <c r="D532" i="1"/>
  <c r="C532" i="1"/>
  <c r="D531" i="1"/>
  <c r="G531" i="1" s="1"/>
  <c r="C531" i="1"/>
  <c r="D528" i="1"/>
  <c r="H528" i="1" s="1"/>
  <c r="C528" i="1"/>
  <c r="H527" i="1"/>
  <c r="G527" i="1"/>
  <c r="D527" i="1"/>
  <c r="C527" i="1"/>
  <c r="H526" i="1"/>
  <c r="D526" i="1"/>
  <c r="G526" i="1" s="1"/>
  <c r="C526" i="1"/>
  <c r="H525" i="1"/>
  <c r="D525" i="1"/>
  <c r="G525" i="1" s="1"/>
  <c r="C525" i="1"/>
  <c r="H524" i="1"/>
  <c r="G524" i="1"/>
  <c r="D524" i="1"/>
  <c r="C524" i="1"/>
  <c r="C523" i="1"/>
  <c r="H522" i="1"/>
  <c r="D522" i="1"/>
  <c r="G522" i="1" s="1"/>
  <c r="C522" i="1"/>
  <c r="H521" i="1"/>
  <c r="G521" i="1"/>
  <c r="D521" i="1"/>
  <c r="C521" i="1"/>
  <c r="H520" i="1"/>
  <c r="D520" i="1"/>
  <c r="G520" i="1" s="1"/>
  <c r="C520" i="1"/>
  <c r="H519" i="1"/>
  <c r="D519" i="1"/>
  <c r="G519" i="1" s="1"/>
  <c r="C519" i="1"/>
  <c r="H518" i="1"/>
  <c r="D518" i="1"/>
  <c r="G518" i="1" s="1"/>
  <c r="C518" i="1"/>
  <c r="D517" i="1"/>
  <c r="G517" i="1" s="1"/>
  <c r="C517" i="1"/>
  <c r="H515" i="1"/>
  <c r="D515" i="1"/>
  <c r="G515" i="1" s="1"/>
  <c r="C515" i="1"/>
  <c r="H514" i="1"/>
  <c r="D514" i="1"/>
  <c r="G514" i="1" s="1"/>
  <c r="C514" i="1"/>
  <c r="H513" i="1"/>
  <c r="D513" i="1"/>
  <c r="G513" i="1" s="1"/>
  <c r="C513" i="1"/>
  <c r="H512" i="1"/>
  <c r="D512" i="1"/>
  <c r="G512" i="1" s="1"/>
  <c r="C512" i="1"/>
  <c r="H511" i="1"/>
  <c r="G511" i="1"/>
  <c r="D511" i="1"/>
  <c r="C511" i="1"/>
  <c r="H510" i="1"/>
  <c r="G510" i="1"/>
  <c r="D510" i="1"/>
  <c r="C510" i="1"/>
  <c r="H509" i="1"/>
  <c r="G509" i="1"/>
  <c r="D509" i="1"/>
  <c r="C509" i="1"/>
  <c r="D508" i="1"/>
  <c r="H508" i="1" s="1"/>
  <c r="C508" i="1"/>
  <c r="D507" i="1"/>
  <c r="G507" i="1" s="1"/>
  <c r="C507" i="1"/>
  <c r="D506" i="1"/>
  <c r="H506" i="1" s="1"/>
  <c r="C506" i="1"/>
  <c r="H505" i="1"/>
  <c r="G505" i="1"/>
  <c r="D505" i="1"/>
  <c r="C505" i="1"/>
  <c r="H504" i="1"/>
  <c r="G504" i="1"/>
  <c r="D504" i="1"/>
  <c r="C504" i="1"/>
  <c r="D503" i="1"/>
  <c r="G503" i="1" s="1"/>
  <c r="C503" i="1"/>
  <c r="H502" i="1"/>
  <c r="G502" i="1"/>
  <c r="D502" i="1"/>
  <c r="C502" i="1"/>
  <c r="D501" i="1"/>
  <c r="H501" i="1" s="1"/>
  <c r="C501" i="1"/>
  <c r="H500" i="1"/>
  <c r="D500" i="1"/>
  <c r="G500" i="1" s="1"/>
  <c r="C500" i="1"/>
  <c r="H499" i="1"/>
  <c r="G499" i="1"/>
  <c r="D499" i="1"/>
  <c r="C499" i="1"/>
  <c r="H498" i="1"/>
  <c r="G498" i="1"/>
  <c r="D498" i="1"/>
  <c r="C498" i="1"/>
  <c r="H497" i="1"/>
  <c r="G497" i="1"/>
  <c r="D497" i="1"/>
  <c r="C497" i="1"/>
  <c r="H496" i="1"/>
  <c r="D496" i="1"/>
  <c r="G496" i="1" s="1"/>
  <c r="C496" i="1"/>
  <c r="H495" i="1"/>
  <c r="G495" i="1"/>
  <c r="D495" i="1"/>
  <c r="C495" i="1"/>
  <c r="H494" i="1"/>
  <c r="G494" i="1"/>
  <c r="D494" i="1"/>
  <c r="C494" i="1"/>
  <c r="H493" i="1"/>
  <c r="G493" i="1"/>
  <c r="D493" i="1"/>
  <c r="C493" i="1"/>
  <c r="D492" i="1"/>
  <c r="H492" i="1" s="1"/>
  <c r="C492" i="1"/>
  <c r="H491" i="1"/>
  <c r="D491" i="1"/>
  <c r="G491" i="1" s="1"/>
  <c r="C491" i="1"/>
  <c r="H490" i="1"/>
  <c r="G490" i="1"/>
  <c r="D490" i="1"/>
  <c r="C490" i="1"/>
  <c r="G489" i="1"/>
  <c r="D489" i="1"/>
  <c r="H489" i="1" s="1"/>
  <c r="C489" i="1"/>
  <c r="H488" i="1"/>
  <c r="G488" i="1"/>
  <c r="D488" i="1"/>
  <c r="C488" i="1"/>
  <c r="H487" i="1"/>
  <c r="G487" i="1"/>
  <c r="D487" i="1"/>
  <c r="C487" i="1"/>
  <c r="D486" i="1"/>
  <c r="G486" i="1" s="1"/>
  <c r="C486" i="1"/>
  <c r="C485" i="1"/>
  <c r="H484" i="1"/>
  <c r="D484" i="1"/>
  <c r="G484" i="1" s="1"/>
  <c r="C484" i="1"/>
  <c r="H483" i="1"/>
  <c r="G483" i="1"/>
  <c r="D483" i="1"/>
  <c r="C483" i="1"/>
  <c r="H482" i="1"/>
  <c r="D482" i="1"/>
  <c r="G482" i="1" s="1"/>
  <c r="C482" i="1"/>
  <c r="H481" i="1"/>
  <c r="D481" i="1"/>
  <c r="G481" i="1" s="1"/>
  <c r="C481" i="1"/>
  <c r="H480" i="1"/>
  <c r="D480" i="1"/>
  <c r="G480" i="1" s="1"/>
  <c r="C480" i="1"/>
  <c r="D479" i="1"/>
  <c r="G479" i="1" s="1"/>
  <c r="C479" i="1"/>
  <c r="H478" i="1"/>
  <c r="G478" i="1"/>
  <c r="D478" i="1"/>
  <c r="C478" i="1"/>
  <c r="H477" i="1"/>
  <c r="G477" i="1"/>
  <c r="D477" i="1"/>
  <c r="C477" i="1"/>
  <c r="D476" i="1"/>
  <c r="H476" i="1" s="1"/>
  <c r="C476" i="1"/>
  <c r="H475" i="1"/>
  <c r="D475" i="1"/>
  <c r="G475" i="1" s="1"/>
  <c r="C475" i="1"/>
  <c r="D474" i="1"/>
  <c r="G474" i="1" s="1"/>
  <c r="C474" i="1"/>
  <c r="C473" i="1"/>
  <c r="H472" i="1"/>
  <c r="G472" i="1"/>
  <c r="D472" i="1"/>
  <c r="C472" i="1"/>
  <c r="H471" i="1"/>
  <c r="G471" i="1"/>
  <c r="D471" i="1"/>
  <c r="C471" i="1"/>
  <c r="H470" i="1"/>
  <c r="G470" i="1"/>
  <c r="D470" i="1"/>
  <c r="C470" i="1"/>
  <c r="H469" i="1"/>
  <c r="D469" i="1"/>
  <c r="G469" i="1" s="1"/>
  <c r="C469" i="1"/>
  <c r="H468" i="1"/>
  <c r="G468" i="1"/>
  <c r="D468" i="1"/>
  <c r="C468" i="1"/>
  <c r="H467" i="1"/>
  <c r="D467" i="1"/>
  <c r="G467" i="1" s="1"/>
  <c r="C467" i="1"/>
  <c r="H466" i="1"/>
  <c r="G466" i="1"/>
  <c r="D466" i="1"/>
  <c r="C466" i="1"/>
  <c r="H465" i="1"/>
  <c r="D465" i="1"/>
  <c r="G465" i="1" s="1"/>
  <c r="C465" i="1"/>
  <c r="D464" i="1"/>
  <c r="G464" i="1" s="1"/>
  <c r="C464" i="1"/>
  <c r="H463" i="1"/>
  <c r="G463" i="1"/>
  <c r="D463" i="1"/>
  <c r="C463" i="1"/>
  <c r="H462" i="1"/>
  <c r="G462" i="1"/>
  <c r="D462" i="1"/>
  <c r="C462" i="1"/>
  <c r="H461" i="1"/>
  <c r="D461" i="1"/>
  <c r="G461" i="1" s="1"/>
  <c r="C461" i="1"/>
  <c r="C460" i="1"/>
  <c r="H459" i="1"/>
  <c r="D459" i="1"/>
  <c r="G459" i="1" s="1"/>
  <c r="C459" i="1"/>
  <c r="H458" i="1"/>
  <c r="D458" i="1"/>
  <c r="G458" i="1" s="1"/>
  <c r="C458" i="1"/>
  <c r="H457" i="1"/>
  <c r="G457" i="1"/>
  <c r="D457" i="1"/>
  <c r="C457" i="1"/>
  <c r="H456" i="1"/>
  <c r="D456" i="1"/>
  <c r="G456" i="1" s="1"/>
  <c r="C456" i="1"/>
  <c r="H455" i="1"/>
  <c r="G455" i="1"/>
  <c r="D455" i="1"/>
  <c r="C455" i="1"/>
  <c r="H454" i="1"/>
  <c r="D454" i="1"/>
  <c r="G454" i="1" s="1"/>
  <c r="C454" i="1"/>
  <c r="G453" i="1"/>
  <c r="D453" i="1"/>
  <c r="H453" i="1" s="1"/>
  <c r="C453" i="1"/>
  <c r="H452" i="1"/>
  <c r="G452" i="1"/>
  <c r="D452" i="1"/>
  <c r="C452" i="1"/>
  <c r="D451" i="1"/>
  <c r="H451" i="1" s="1"/>
  <c r="C451" i="1"/>
  <c r="H450" i="1"/>
  <c r="G450" i="1"/>
  <c r="D450" i="1"/>
  <c r="C450" i="1"/>
  <c r="H449" i="1"/>
  <c r="D449" i="1"/>
  <c r="G449" i="1" s="1"/>
  <c r="C449" i="1"/>
  <c r="H448" i="1"/>
  <c r="D448" i="1"/>
  <c r="G448" i="1" s="1"/>
  <c r="C448" i="1"/>
  <c r="H447" i="1"/>
  <c r="D447" i="1"/>
  <c r="G447" i="1" s="1"/>
  <c r="C447" i="1"/>
  <c r="D446" i="1"/>
  <c r="G446" i="1" s="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D439" i="1"/>
  <c r="G439" i="1" s="1"/>
  <c r="C439" i="1"/>
  <c r="H438" i="1"/>
  <c r="D438" i="1"/>
  <c r="G438" i="1" s="1"/>
  <c r="C438" i="1"/>
  <c r="H437" i="1"/>
  <c r="G437" i="1"/>
  <c r="D437" i="1"/>
  <c r="C437" i="1"/>
  <c r="H436" i="1"/>
  <c r="D436" i="1"/>
  <c r="G436" i="1" s="1"/>
  <c r="C436" i="1"/>
  <c r="D435" i="1"/>
  <c r="G435" i="1" s="1"/>
  <c r="C435" i="1"/>
  <c r="D434" i="1"/>
  <c r="H434" i="1" s="1"/>
  <c r="C434" i="1"/>
  <c r="H433" i="1"/>
  <c r="G433" i="1"/>
  <c r="D433" i="1"/>
  <c r="C433" i="1"/>
  <c r="H432" i="1"/>
  <c r="G432" i="1"/>
  <c r="D432" i="1"/>
  <c r="C432" i="1"/>
  <c r="H431" i="1"/>
  <c r="D431" i="1"/>
  <c r="G431" i="1" s="1"/>
  <c r="C431" i="1"/>
  <c r="H430" i="1"/>
  <c r="D430" i="1"/>
  <c r="G430" i="1" s="1"/>
  <c r="C430" i="1"/>
  <c r="H429" i="1"/>
  <c r="D429" i="1"/>
  <c r="G429" i="1" s="1"/>
  <c r="C429" i="1"/>
  <c r="H428" i="1"/>
  <c r="G428" i="1"/>
  <c r="D428" i="1"/>
  <c r="C428" i="1"/>
  <c r="D427" i="1"/>
  <c r="G427" i="1" s="1"/>
  <c r="C427" i="1"/>
  <c r="C426" i="1"/>
  <c r="C425" i="1"/>
  <c r="H423" i="1"/>
  <c r="D423" i="1"/>
  <c r="G423" i="1" s="1"/>
  <c r="C423" i="1"/>
  <c r="C422" i="1"/>
  <c r="D421" i="1"/>
  <c r="G421" i="1" s="1"/>
  <c r="C421" i="1"/>
  <c r="D416" i="1"/>
  <c r="H416" i="1" s="1"/>
  <c r="C416" i="1"/>
  <c r="H415" i="1"/>
  <c r="G415" i="1"/>
  <c r="D415" i="1"/>
  <c r="C415" i="1"/>
  <c r="D414" i="1"/>
  <c r="G414" i="1" s="1"/>
  <c r="C414" i="1"/>
  <c r="H411" i="1"/>
  <c r="D411" i="1"/>
  <c r="G411" i="1" s="1"/>
  <c r="C411" i="1"/>
  <c r="H410" i="1"/>
  <c r="D410" i="1"/>
  <c r="G410" i="1" s="1"/>
  <c r="C410" i="1"/>
  <c r="H409" i="1"/>
  <c r="G409" i="1"/>
  <c r="D409" i="1"/>
  <c r="C409" i="1"/>
  <c r="H408" i="1"/>
  <c r="D408" i="1"/>
  <c r="G408" i="1" s="1"/>
  <c r="C408" i="1"/>
  <c r="D407" i="1"/>
  <c r="G407" i="1" s="1"/>
  <c r="C407" i="1"/>
  <c r="H406" i="1"/>
  <c r="G406" i="1"/>
  <c r="D406" i="1"/>
  <c r="C406" i="1"/>
  <c r="H405" i="1"/>
  <c r="D405" i="1"/>
  <c r="G405" i="1" s="1"/>
  <c r="C405" i="1"/>
  <c r="H404" i="1"/>
  <c r="D404" i="1"/>
  <c r="G404" i="1" s="1"/>
  <c r="C404" i="1"/>
  <c r="H403" i="1"/>
  <c r="G403" i="1"/>
  <c r="D403" i="1"/>
  <c r="C403" i="1"/>
  <c r="H402" i="1"/>
  <c r="G402" i="1"/>
  <c r="D402" i="1"/>
  <c r="C402" i="1"/>
  <c r="H401" i="1"/>
  <c r="D401" i="1"/>
  <c r="G401" i="1" s="1"/>
  <c r="C401" i="1"/>
  <c r="H400" i="1"/>
  <c r="D400" i="1"/>
  <c r="G400" i="1" s="1"/>
  <c r="C400" i="1"/>
  <c r="H399" i="1"/>
  <c r="D399" i="1"/>
  <c r="G399" i="1" s="1"/>
  <c r="C399" i="1"/>
  <c r="H398" i="1"/>
  <c r="D398" i="1"/>
  <c r="G398" i="1" s="1"/>
  <c r="C398" i="1"/>
  <c r="H397" i="1"/>
  <c r="D397" i="1"/>
  <c r="G397" i="1" s="1"/>
  <c r="C397" i="1"/>
  <c r="D396" i="1"/>
  <c r="G396" i="1" s="1"/>
  <c r="C396" i="1"/>
  <c r="H395" i="1"/>
  <c r="D395" i="1"/>
  <c r="G395" i="1" s="1"/>
  <c r="C395" i="1"/>
  <c r="H394" i="1"/>
  <c r="D394" i="1"/>
  <c r="G394" i="1" s="1"/>
  <c r="C394" i="1"/>
  <c r="D393" i="1"/>
  <c r="G393" i="1" s="1"/>
  <c r="C393" i="1"/>
  <c r="H392" i="1"/>
  <c r="D392" i="1"/>
  <c r="G392" i="1" s="1"/>
  <c r="C392" i="1"/>
  <c r="H391" i="1"/>
  <c r="D391" i="1"/>
  <c r="G391" i="1" s="1"/>
  <c r="C391" i="1"/>
  <c r="H390" i="1"/>
  <c r="D390" i="1"/>
  <c r="G390" i="1" s="1"/>
  <c r="C390" i="1"/>
  <c r="H389" i="1"/>
  <c r="D389" i="1"/>
  <c r="G389" i="1" s="1"/>
  <c r="C389" i="1"/>
  <c r="D388" i="1"/>
  <c r="G388" i="1" s="1"/>
  <c r="C388" i="1"/>
  <c r="H387" i="1"/>
  <c r="G387" i="1"/>
  <c r="D387" i="1"/>
  <c r="C387" i="1"/>
  <c r="H386" i="1"/>
  <c r="D386" i="1"/>
  <c r="G386" i="1" s="1"/>
  <c r="C386" i="1"/>
  <c r="H385" i="1"/>
  <c r="G385" i="1"/>
  <c r="D385" i="1"/>
  <c r="C385" i="1"/>
  <c r="H384" i="1"/>
  <c r="G384" i="1"/>
  <c r="D384" i="1"/>
  <c r="C384" i="1"/>
  <c r="D383" i="1"/>
  <c r="G383" i="1" s="1"/>
  <c r="C383" i="1"/>
  <c r="H382" i="1"/>
  <c r="D382" i="1"/>
  <c r="G382" i="1" s="1"/>
  <c r="C382" i="1"/>
  <c r="H381" i="1"/>
  <c r="D381" i="1"/>
  <c r="G381" i="1" s="1"/>
  <c r="C381" i="1"/>
  <c r="H380" i="1"/>
  <c r="D380" i="1"/>
  <c r="G380" i="1" s="1"/>
  <c r="C380" i="1"/>
  <c r="H379" i="1"/>
  <c r="D379" i="1"/>
  <c r="G379" i="1" s="1"/>
  <c r="C379" i="1"/>
  <c r="H378" i="1"/>
  <c r="D378" i="1"/>
  <c r="G378" i="1" s="1"/>
  <c r="C378" i="1"/>
  <c r="H377" i="1"/>
  <c r="G377" i="1"/>
  <c r="D377" i="1"/>
  <c r="C377" i="1"/>
  <c r="H376" i="1"/>
  <c r="D376" i="1"/>
  <c r="G376" i="1" s="1"/>
  <c r="C376" i="1"/>
  <c r="H375" i="1"/>
  <c r="D375" i="1"/>
  <c r="G375" i="1" s="1"/>
  <c r="C375" i="1"/>
  <c r="D374" i="1"/>
  <c r="H374" i="1" s="1"/>
  <c r="C374" i="1"/>
  <c r="D373" i="1"/>
  <c r="H373" i="1" s="1"/>
  <c r="C373" i="1"/>
  <c r="H372" i="1"/>
  <c r="G372" i="1"/>
  <c r="D372" i="1"/>
  <c r="C372" i="1"/>
  <c r="H371" i="1"/>
  <c r="D371" i="1"/>
  <c r="G371" i="1" s="1"/>
  <c r="C371" i="1"/>
  <c r="H370" i="1"/>
  <c r="G370" i="1"/>
  <c r="D370" i="1"/>
  <c r="C370" i="1"/>
  <c r="D369" i="1"/>
  <c r="G369" i="1" s="1"/>
  <c r="C369" i="1"/>
  <c r="H367" i="1"/>
  <c r="D367" i="1"/>
  <c r="G367" i="1" s="1"/>
  <c r="C367" i="1"/>
  <c r="H366" i="1"/>
  <c r="G366" i="1"/>
  <c r="D366" i="1"/>
  <c r="C366" i="1"/>
  <c r="H365" i="1"/>
  <c r="G365" i="1"/>
  <c r="D365" i="1"/>
  <c r="C365" i="1"/>
  <c r="H364" i="1"/>
  <c r="G364" i="1"/>
  <c r="D364" i="1"/>
  <c r="C364" i="1"/>
  <c r="H363" i="1"/>
  <c r="G363" i="1"/>
  <c r="D363" i="1"/>
  <c r="C363" i="1"/>
  <c r="H362" i="1"/>
  <c r="G362" i="1"/>
  <c r="D362" i="1"/>
  <c r="C362" i="1"/>
  <c r="C361" i="1"/>
  <c r="H360" i="1"/>
  <c r="D360" i="1"/>
  <c r="G360" i="1" s="1"/>
  <c r="C360" i="1"/>
  <c r="H359" i="1"/>
  <c r="D359" i="1"/>
  <c r="G359" i="1" s="1"/>
  <c r="C359" i="1"/>
  <c r="H358" i="1"/>
  <c r="D358" i="1"/>
  <c r="G358" i="1" s="1"/>
  <c r="C358" i="1"/>
  <c r="H357" i="1"/>
  <c r="D357" i="1"/>
  <c r="G357" i="1" s="1"/>
  <c r="C357" i="1"/>
  <c r="H354" i="1"/>
  <c r="G354" i="1"/>
  <c r="D354" i="1"/>
  <c r="C354" i="1"/>
  <c r="H353" i="1"/>
  <c r="G353" i="1"/>
  <c r="D353" i="1"/>
  <c r="C353" i="1"/>
  <c r="D352" i="1"/>
  <c r="H352" i="1" s="1"/>
  <c r="C352" i="1"/>
  <c r="H351" i="1"/>
  <c r="G351" i="1"/>
  <c r="D351" i="1"/>
  <c r="C351" i="1"/>
  <c r="H350" i="1"/>
  <c r="D350" i="1"/>
  <c r="G350" i="1" s="1"/>
  <c r="C350" i="1"/>
  <c r="D349" i="1"/>
  <c r="H349" i="1" s="1"/>
  <c r="C349" i="1"/>
  <c r="H348" i="1"/>
  <c r="D348" i="1"/>
  <c r="G348" i="1" s="1"/>
  <c r="C348" i="1"/>
  <c r="H347" i="1"/>
  <c r="D347" i="1"/>
  <c r="G347" i="1" s="1"/>
  <c r="C347" i="1"/>
  <c r="H346" i="1"/>
  <c r="G346" i="1"/>
  <c r="D346" i="1"/>
  <c r="C346" i="1"/>
  <c r="H345" i="1"/>
  <c r="G345" i="1"/>
  <c r="D345" i="1"/>
  <c r="C345" i="1"/>
  <c r="D344" i="1"/>
  <c r="H344" i="1" s="1"/>
  <c r="C344" i="1"/>
  <c r="H343" i="1"/>
  <c r="D343" i="1"/>
  <c r="G343" i="1" s="1"/>
  <c r="C343" i="1"/>
  <c r="H342" i="1"/>
  <c r="D342" i="1"/>
  <c r="G342" i="1" s="1"/>
  <c r="C342" i="1"/>
  <c r="D341" i="1"/>
  <c r="G341" i="1" s="1"/>
  <c r="C341" i="1"/>
  <c r="H340" i="1"/>
  <c r="D340" i="1"/>
  <c r="G340" i="1" s="1"/>
  <c r="C340" i="1"/>
  <c r="H339" i="1"/>
  <c r="D339" i="1"/>
  <c r="G339" i="1" s="1"/>
  <c r="C339" i="1"/>
  <c r="H338" i="1"/>
  <c r="D338" i="1"/>
  <c r="G338" i="1" s="1"/>
  <c r="C338" i="1"/>
  <c r="H337" i="1"/>
  <c r="D337" i="1"/>
  <c r="G337" i="1" s="1"/>
  <c r="C337" i="1"/>
  <c r="D336" i="1"/>
  <c r="G336" i="1" s="1"/>
  <c r="C336" i="1"/>
  <c r="H335" i="1"/>
  <c r="G335" i="1"/>
  <c r="D335" i="1"/>
  <c r="C335" i="1"/>
  <c r="D334" i="1"/>
  <c r="H334" i="1" s="1"/>
  <c r="C334" i="1"/>
  <c r="H333" i="1"/>
  <c r="D333" i="1"/>
  <c r="G333" i="1" s="1"/>
  <c r="C333" i="1"/>
  <c r="H332" i="1"/>
  <c r="G332" i="1"/>
  <c r="D332" i="1"/>
  <c r="C332" i="1"/>
  <c r="D331" i="1"/>
  <c r="G331" i="1" s="1"/>
  <c r="C331" i="1"/>
  <c r="H330" i="1"/>
  <c r="D330" i="1"/>
  <c r="G330" i="1" s="1"/>
  <c r="C330" i="1"/>
  <c r="H329" i="1"/>
  <c r="D329" i="1"/>
  <c r="G329" i="1" s="1"/>
  <c r="C329" i="1"/>
  <c r="H328" i="1"/>
  <c r="D328" i="1"/>
  <c r="G328" i="1" s="1"/>
  <c r="C328" i="1"/>
  <c r="H327" i="1"/>
  <c r="G327" i="1"/>
  <c r="D327" i="1"/>
  <c r="C327" i="1"/>
  <c r="H326" i="1"/>
  <c r="D326" i="1"/>
  <c r="G326" i="1" s="1"/>
  <c r="C326" i="1"/>
  <c r="H325" i="1"/>
  <c r="G325" i="1"/>
  <c r="D325" i="1"/>
  <c r="C325" i="1"/>
  <c r="H324" i="1"/>
  <c r="D324" i="1"/>
  <c r="G324" i="1" s="1"/>
  <c r="C324" i="1"/>
  <c r="H323" i="1"/>
  <c r="D323" i="1"/>
  <c r="G323" i="1" s="1"/>
  <c r="C323" i="1"/>
  <c r="D322" i="1"/>
  <c r="H322" i="1" s="1"/>
  <c r="C322" i="1"/>
  <c r="H321" i="1"/>
  <c r="D321" i="1"/>
  <c r="G321" i="1" s="1"/>
  <c r="C321" i="1"/>
  <c r="H320" i="1"/>
  <c r="D320" i="1"/>
  <c r="G320" i="1" s="1"/>
  <c r="C320" i="1"/>
  <c r="H319" i="1"/>
  <c r="D319" i="1"/>
  <c r="G319" i="1" s="1"/>
  <c r="C319" i="1"/>
  <c r="H318" i="1"/>
  <c r="D318" i="1"/>
  <c r="G318" i="1" s="1"/>
  <c r="C318" i="1"/>
  <c r="H317" i="1"/>
  <c r="G317" i="1"/>
  <c r="D317" i="1"/>
  <c r="C317" i="1"/>
  <c r="H315" i="1"/>
  <c r="D315" i="1"/>
  <c r="G315" i="1" s="1"/>
  <c r="C315" i="1"/>
  <c r="H314" i="1"/>
  <c r="D314" i="1"/>
  <c r="G314" i="1" s="1"/>
  <c r="C314" i="1"/>
  <c r="H313" i="1"/>
  <c r="G313" i="1"/>
  <c r="D313" i="1"/>
  <c r="C313" i="1"/>
  <c r="H312" i="1"/>
  <c r="G312" i="1"/>
  <c r="D312" i="1"/>
  <c r="C312" i="1"/>
  <c r="H311" i="1"/>
  <c r="G311" i="1"/>
  <c r="D311" i="1"/>
  <c r="C311" i="1"/>
  <c r="H310" i="1"/>
  <c r="G310" i="1"/>
  <c r="D310" i="1"/>
  <c r="C310" i="1"/>
  <c r="D309" i="1"/>
  <c r="G309" i="1" s="1"/>
  <c r="C309" i="1"/>
  <c r="H308" i="1"/>
  <c r="G308" i="1"/>
  <c r="D308" i="1"/>
  <c r="C308" i="1"/>
  <c r="H307" i="1"/>
  <c r="D307" i="1"/>
  <c r="G307" i="1" s="1"/>
  <c r="C307" i="1"/>
  <c r="H306" i="1"/>
  <c r="G306" i="1"/>
  <c r="D306" i="1"/>
  <c r="C306" i="1"/>
  <c r="H305" i="1"/>
  <c r="D305" i="1"/>
  <c r="G305" i="1" s="1"/>
  <c r="C305" i="1"/>
  <c r="H302" i="1"/>
  <c r="D302" i="1"/>
  <c r="G302" i="1" s="1"/>
  <c r="C302" i="1"/>
  <c r="H301" i="1"/>
  <c r="G301" i="1"/>
  <c r="D301" i="1"/>
  <c r="C301" i="1"/>
  <c r="H300" i="1"/>
  <c r="D300" i="1"/>
  <c r="G300" i="1" s="1"/>
  <c r="C300" i="1"/>
  <c r="H299" i="1"/>
  <c r="D299" i="1"/>
  <c r="G299" i="1" s="1"/>
  <c r="C299" i="1"/>
  <c r="H298" i="1"/>
  <c r="D298" i="1"/>
  <c r="G298" i="1" s="1"/>
  <c r="C298" i="1"/>
  <c r="H294" i="1"/>
  <c r="D294" i="1"/>
  <c r="G294" i="1" s="1"/>
  <c r="C294" i="1"/>
  <c r="H293" i="1"/>
  <c r="D293" i="1"/>
  <c r="G293" i="1" s="1"/>
  <c r="C293" i="1"/>
  <c r="D292" i="1"/>
  <c r="H292" i="1" s="1"/>
  <c r="C292" i="1"/>
  <c r="H291" i="1"/>
  <c r="D291" i="1"/>
  <c r="G291" i="1" s="1"/>
  <c r="C291" i="1"/>
  <c r="H290" i="1"/>
  <c r="G290" i="1"/>
  <c r="D290" i="1"/>
  <c r="C290" i="1"/>
  <c r="H289" i="1"/>
  <c r="G289" i="1"/>
  <c r="D289" i="1"/>
  <c r="C289" i="1"/>
  <c r="H288" i="1"/>
  <c r="G288" i="1"/>
  <c r="D288" i="1"/>
  <c r="C288" i="1"/>
  <c r="D287" i="1"/>
  <c r="H287" i="1" s="1"/>
  <c r="C287" i="1"/>
  <c r="G286" i="1"/>
  <c r="D286" i="1"/>
  <c r="H286" i="1" s="1"/>
  <c r="C286" i="1"/>
  <c r="C285" i="1"/>
  <c r="H284" i="1"/>
  <c r="G284" i="1"/>
  <c r="D284" i="1"/>
  <c r="C284" i="1"/>
  <c r="H283" i="1"/>
  <c r="D283" i="1"/>
  <c r="G283" i="1" s="1"/>
  <c r="C283" i="1"/>
  <c r="H282" i="1"/>
  <c r="D282" i="1"/>
  <c r="G282" i="1" s="1"/>
  <c r="C282" i="1"/>
  <c r="H281" i="1"/>
  <c r="D281" i="1"/>
  <c r="G281" i="1" s="1"/>
  <c r="C281" i="1"/>
  <c r="H280" i="1"/>
  <c r="G280" i="1"/>
  <c r="D280" i="1"/>
  <c r="C280" i="1"/>
  <c r="H279" i="1"/>
  <c r="D279" i="1"/>
  <c r="G279" i="1" s="1"/>
  <c r="C279" i="1"/>
  <c r="H278" i="1"/>
  <c r="G278" i="1"/>
  <c r="D278" i="1"/>
  <c r="C278" i="1"/>
  <c r="H277" i="1"/>
  <c r="G277" i="1"/>
  <c r="D277" i="1"/>
  <c r="C277" i="1"/>
  <c r="H276" i="1"/>
  <c r="D276" i="1"/>
  <c r="G276" i="1" s="1"/>
  <c r="C276" i="1"/>
  <c r="H275" i="1"/>
  <c r="D275" i="1"/>
  <c r="G275" i="1" s="1"/>
  <c r="C275" i="1"/>
  <c r="D274" i="1"/>
  <c r="G274" i="1" s="1"/>
  <c r="C274" i="1"/>
  <c r="H273" i="1"/>
  <c r="D273" i="1"/>
  <c r="G273" i="1" s="1"/>
  <c r="C273" i="1"/>
  <c r="H272" i="1"/>
  <c r="D272" i="1"/>
  <c r="G272" i="1" s="1"/>
  <c r="C272" i="1"/>
  <c r="H271" i="1"/>
  <c r="D271" i="1"/>
  <c r="G271" i="1" s="1"/>
  <c r="C271" i="1"/>
  <c r="H270" i="1"/>
  <c r="G270" i="1"/>
  <c r="D270" i="1"/>
  <c r="C270" i="1"/>
  <c r="H268" i="1"/>
  <c r="D268" i="1"/>
  <c r="G268" i="1" s="1"/>
  <c r="C268" i="1"/>
  <c r="H267" i="1"/>
  <c r="G267" i="1"/>
  <c r="D267" i="1"/>
  <c r="C267" i="1"/>
  <c r="H266" i="1"/>
  <c r="G266" i="1"/>
  <c r="D266" i="1"/>
  <c r="C266" i="1"/>
  <c r="D265" i="1"/>
  <c r="H265" i="1" s="1"/>
  <c r="C265" i="1"/>
  <c r="H264" i="1"/>
  <c r="G264" i="1"/>
  <c r="D264" i="1"/>
  <c r="C264" i="1"/>
  <c r="H263" i="1"/>
  <c r="G263" i="1"/>
  <c r="D263" i="1"/>
  <c r="C263" i="1"/>
  <c r="H262" i="1"/>
  <c r="G262" i="1"/>
  <c r="D262" i="1"/>
  <c r="C262" i="1"/>
  <c r="H261" i="1"/>
  <c r="G261" i="1"/>
  <c r="D261" i="1"/>
  <c r="C261" i="1"/>
  <c r="D260" i="1"/>
  <c r="H260" i="1" s="1"/>
  <c r="C260" i="1"/>
  <c r="D259" i="1"/>
  <c r="G259" i="1" s="1"/>
  <c r="C259" i="1"/>
  <c r="C258" i="1"/>
  <c r="H257" i="1"/>
  <c r="D257" i="1"/>
  <c r="G257" i="1" s="1"/>
  <c r="C257" i="1"/>
  <c r="H256" i="1"/>
  <c r="D256" i="1"/>
  <c r="G256" i="1" s="1"/>
  <c r="C256" i="1"/>
  <c r="H255" i="1"/>
  <c r="D255" i="1"/>
  <c r="G255" i="1" s="1"/>
  <c r="C255" i="1"/>
  <c r="H254" i="1"/>
  <c r="G254" i="1"/>
  <c r="D254" i="1"/>
  <c r="C254" i="1"/>
  <c r="H253" i="1"/>
  <c r="D253" i="1"/>
  <c r="G253" i="1" s="1"/>
  <c r="C253" i="1"/>
  <c r="H252" i="1"/>
  <c r="G252" i="1"/>
  <c r="D252" i="1"/>
  <c r="C252" i="1"/>
  <c r="H251" i="1"/>
  <c r="G251" i="1"/>
  <c r="D251" i="1"/>
  <c r="C251" i="1"/>
  <c r="H250" i="1"/>
  <c r="D250" i="1"/>
  <c r="G250" i="1" s="1"/>
  <c r="C250" i="1"/>
  <c r="H249" i="1"/>
  <c r="D249" i="1"/>
  <c r="G249" i="1" s="1"/>
  <c r="C249" i="1"/>
  <c r="H248" i="1"/>
  <c r="G248" i="1"/>
  <c r="D248" i="1"/>
  <c r="C248" i="1"/>
  <c r="H247" i="1"/>
  <c r="D247" i="1"/>
  <c r="G247" i="1" s="1"/>
  <c r="C247" i="1"/>
  <c r="D246" i="1"/>
  <c r="G246" i="1" s="1"/>
  <c r="C246" i="1"/>
  <c r="H245" i="1"/>
  <c r="G245" i="1"/>
  <c r="D245" i="1"/>
  <c r="C245" i="1"/>
  <c r="H244" i="1"/>
  <c r="D244" i="1"/>
  <c r="G244" i="1" s="1"/>
  <c r="C244" i="1"/>
  <c r="H243" i="1"/>
  <c r="D243" i="1"/>
  <c r="G243" i="1" s="1"/>
  <c r="C243" i="1"/>
  <c r="D242" i="1"/>
  <c r="G242" i="1" s="1"/>
  <c r="C242" i="1"/>
  <c r="D241" i="1"/>
  <c r="H241" i="1" s="1"/>
  <c r="C241" i="1"/>
  <c r="H240" i="1"/>
  <c r="D240" i="1"/>
  <c r="G240" i="1" s="1"/>
  <c r="C240" i="1"/>
  <c r="H239" i="1"/>
  <c r="G239" i="1"/>
  <c r="D239" i="1"/>
  <c r="C239" i="1"/>
  <c r="D238" i="1"/>
  <c r="H238" i="1" s="1"/>
  <c r="C238" i="1"/>
  <c r="D237" i="1"/>
  <c r="H237" i="1" s="1"/>
  <c r="C237" i="1"/>
  <c r="H236" i="1"/>
  <c r="G236" i="1"/>
  <c r="D236" i="1"/>
  <c r="C236" i="1"/>
  <c r="D235" i="1"/>
  <c r="H235" i="1" s="1"/>
  <c r="C235" i="1"/>
  <c r="H234" i="1"/>
  <c r="D234" i="1"/>
  <c r="G234" i="1" s="1"/>
  <c r="C234" i="1"/>
  <c r="H233" i="1"/>
  <c r="G233" i="1"/>
  <c r="D233" i="1"/>
  <c r="C233" i="1"/>
  <c r="H232" i="1"/>
  <c r="D232" i="1"/>
  <c r="G232" i="1" s="1"/>
  <c r="C232" i="1"/>
  <c r="H231" i="1"/>
  <c r="D231" i="1"/>
  <c r="G231" i="1" s="1"/>
  <c r="C231" i="1"/>
  <c r="D230" i="1"/>
  <c r="H230" i="1" s="1"/>
  <c r="C230" i="1"/>
  <c r="H229" i="1"/>
  <c r="D229" i="1"/>
  <c r="G229" i="1" s="1"/>
  <c r="C229" i="1"/>
  <c r="H228" i="1"/>
  <c r="G228" i="1"/>
  <c r="D228" i="1"/>
  <c r="C228" i="1"/>
  <c r="H227" i="1"/>
  <c r="D227" i="1"/>
  <c r="G227" i="1" s="1"/>
  <c r="C227" i="1"/>
  <c r="C226" i="1"/>
  <c r="H225" i="1"/>
  <c r="D225" i="1"/>
  <c r="G225" i="1" s="1"/>
  <c r="C225" i="1"/>
  <c r="H224" i="1"/>
  <c r="D224" i="1"/>
  <c r="G224" i="1" s="1"/>
  <c r="C224" i="1"/>
  <c r="G223" i="1"/>
  <c r="D223" i="1"/>
  <c r="H223" i="1" s="1"/>
  <c r="C223" i="1"/>
  <c r="H222" i="1"/>
  <c r="D222" i="1"/>
  <c r="G222" i="1" s="1"/>
  <c r="C222" i="1"/>
  <c r="D221" i="1"/>
  <c r="G221" i="1" s="1"/>
  <c r="C221" i="1"/>
  <c r="H220" i="1"/>
  <c r="D220" i="1"/>
  <c r="G220" i="1" s="1"/>
  <c r="C220" i="1"/>
  <c r="H219" i="1"/>
  <c r="G219" i="1"/>
  <c r="D219" i="1"/>
  <c r="C219" i="1"/>
  <c r="H218" i="1"/>
  <c r="D218" i="1"/>
  <c r="G218" i="1" s="1"/>
  <c r="C218" i="1"/>
  <c r="H216" i="1"/>
  <c r="D216" i="1"/>
  <c r="G216" i="1" s="1"/>
  <c r="C216" i="1"/>
  <c r="H215" i="1"/>
  <c r="G215" i="1"/>
  <c r="D215" i="1"/>
  <c r="C215" i="1"/>
  <c r="H214" i="1"/>
  <c r="D214" i="1"/>
  <c r="G214" i="1" s="1"/>
  <c r="C214" i="1"/>
  <c r="H213" i="1"/>
  <c r="G213" i="1"/>
  <c r="D213" i="1"/>
  <c r="C213" i="1"/>
  <c r="D212" i="1"/>
  <c r="G212" i="1" s="1"/>
  <c r="C212" i="1"/>
  <c r="H211" i="1"/>
  <c r="G211" i="1"/>
  <c r="D211" i="1"/>
  <c r="C211" i="1"/>
  <c r="H210" i="1"/>
  <c r="G210" i="1"/>
  <c r="D210" i="1"/>
  <c r="C210" i="1"/>
  <c r="H209" i="1"/>
  <c r="D209" i="1"/>
  <c r="G209" i="1" s="1"/>
  <c r="C209" i="1"/>
  <c r="H208" i="1"/>
  <c r="G208" i="1"/>
  <c r="D208" i="1"/>
  <c r="C208" i="1"/>
  <c r="H207" i="1"/>
  <c r="D207" i="1"/>
  <c r="G207" i="1" s="1"/>
  <c r="C207" i="1"/>
  <c r="H206" i="1"/>
  <c r="G206" i="1"/>
  <c r="D206" i="1"/>
  <c r="C206" i="1"/>
  <c r="H205" i="1"/>
  <c r="G205" i="1"/>
  <c r="D205" i="1"/>
  <c r="C205" i="1"/>
  <c r="D204" i="1"/>
  <c r="H204" i="1" s="1"/>
  <c r="C204" i="1"/>
  <c r="H203" i="1"/>
  <c r="G203" i="1"/>
  <c r="D203" i="1"/>
  <c r="C203" i="1"/>
  <c r="H202" i="1"/>
  <c r="G202" i="1"/>
  <c r="D202" i="1"/>
  <c r="C202" i="1"/>
  <c r="H201" i="1"/>
  <c r="G201" i="1"/>
  <c r="D201" i="1"/>
  <c r="C201" i="1"/>
  <c r="D200" i="1"/>
  <c r="H200" i="1" s="1"/>
  <c r="C200" i="1"/>
  <c r="D199" i="1"/>
  <c r="G199" i="1" s="1"/>
  <c r="C199" i="1"/>
  <c r="H197" i="1"/>
  <c r="D197" i="1"/>
  <c r="G197" i="1" s="1"/>
  <c r="C197" i="1"/>
  <c r="H196" i="1"/>
  <c r="D196" i="1"/>
  <c r="G196" i="1" s="1"/>
  <c r="C196" i="1"/>
  <c r="H195" i="1"/>
  <c r="D195" i="1"/>
  <c r="G195" i="1" s="1"/>
  <c r="C195" i="1"/>
  <c r="H194" i="1"/>
  <c r="D194" i="1"/>
  <c r="G194" i="1" s="1"/>
  <c r="C194" i="1"/>
  <c r="H193" i="1"/>
  <c r="D193" i="1"/>
  <c r="G193" i="1" s="1"/>
  <c r="C193" i="1"/>
  <c r="H192" i="1"/>
  <c r="D192" i="1"/>
  <c r="G192" i="1" s="1"/>
  <c r="C192" i="1"/>
  <c r="H191" i="1"/>
  <c r="D191" i="1"/>
  <c r="G191" i="1" s="1"/>
  <c r="C191" i="1"/>
  <c r="H190" i="1"/>
  <c r="D190" i="1"/>
  <c r="G190" i="1" s="1"/>
  <c r="C190" i="1"/>
  <c r="H189" i="1"/>
  <c r="D189" i="1"/>
  <c r="G189" i="1" s="1"/>
  <c r="C189" i="1"/>
  <c r="H188" i="1"/>
  <c r="G188" i="1"/>
  <c r="D188" i="1"/>
  <c r="C188" i="1"/>
  <c r="H187" i="1"/>
  <c r="D187" i="1"/>
  <c r="G187" i="1" s="1"/>
  <c r="C187" i="1"/>
  <c r="H186" i="1"/>
  <c r="G186" i="1"/>
  <c r="D186" i="1"/>
  <c r="C186" i="1"/>
  <c r="D185" i="1"/>
  <c r="G185" i="1" s="1"/>
  <c r="C185" i="1"/>
  <c r="H184" i="1"/>
  <c r="D184" i="1"/>
  <c r="G184" i="1" s="1"/>
  <c r="C184" i="1"/>
  <c r="H183" i="1"/>
  <c r="G183" i="1"/>
  <c r="D183" i="1"/>
  <c r="C183" i="1"/>
  <c r="H182" i="1"/>
  <c r="D182" i="1"/>
  <c r="G182" i="1" s="1"/>
  <c r="C182" i="1"/>
  <c r="H181" i="1"/>
  <c r="D181" i="1"/>
  <c r="G181" i="1" s="1"/>
  <c r="C181" i="1"/>
  <c r="H180" i="1"/>
  <c r="D180" i="1"/>
  <c r="G180" i="1" s="1"/>
  <c r="C180" i="1"/>
  <c r="H179" i="1"/>
  <c r="G179" i="1"/>
  <c r="D179" i="1"/>
  <c r="C179" i="1"/>
  <c r="H178" i="1"/>
  <c r="D178" i="1"/>
  <c r="G178" i="1" s="1"/>
  <c r="C178" i="1"/>
  <c r="H177" i="1"/>
  <c r="D177" i="1"/>
  <c r="G177" i="1" s="1"/>
  <c r="C177" i="1"/>
  <c r="H176" i="1"/>
  <c r="D176" i="1"/>
  <c r="G176" i="1" s="1"/>
  <c r="C176" i="1"/>
  <c r="H175" i="1"/>
  <c r="G175" i="1"/>
  <c r="D175" i="1"/>
  <c r="C175" i="1"/>
  <c r="D174" i="1"/>
  <c r="H174" i="1" s="1"/>
  <c r="C174" i="1"/>
  <c r="H173" i="1"/>
  <c r="G173" i="1"/>
  <c r="D173" i="1"/>
  <c r="C173" i="1"/>
  <c r="H172" i="1"/>
  <c r="G172" i="1"/>
  <c r="D172" i="1"/>
  <c r="C172" i="1"/>
  <c r="H171" i="1"/>
  <c r="D171" i="1"/>
  <c r="G171" i="1" s="1"/>
  <c r="C171" i="1"/>
  <c r="H170" i="1"/>
  <c r="D170" i="1"/>
  <c r="G170" i="1" s="1"/>
  <c r="C170" i="1"/>
  <c r="H169" i="1"/>
  <c r="D169" i="1"/>
  <c r="G169" i="1" s="1"/>
  <c r="C169" i="1"/>
  <c r="H168" i="1"/>
  <c r="D168" i="1"/>
  <c r="G168" i="1" s="1"/>
  <c r="C168" i="1"/>
  <c r="H167" i="1"/>
  <c r="G167" i="1"/>
  <c r="D167" i="1"/>
  <c r="C167" i="1"/>
  <c r="H166" i="1"/>
  <c r="D166" i="1"/>
  <c r="G166" i="1" s="1"/>
  <c r="C166" i="1"/>
  <c r="H165" i="1"/>
  <c r="G165" i="1"/>
  <c r="D165" i="1"/>
  <c r="C165" i="1"/>
  <c r="H164" i="1"/>
  <c r="G164" i="1"/>
  <c r="D164" i="1"/>
  <c r="C164" i="1"/>
  <c r="H163" i="1"/>
  <c r="G163" i="1"/>
  <c r="D163" i="1"/>
  <c r="C163" i="1"/>
  <c r="H162" i="1"/>
  <c r="D162" i="1"/>
  <c r="G162" i="1" s="1"/>
  <c r="C162" i="1"/>
  <c r="D161" i="1"/>
  <c r="G161" i="1" s="1"/>
  <c r="C161" i="1"/>
  <c r="C160" i="1"/>
  <c r="H159" i="1"/>
  <c r="G159" i="1"/>
  <c r="D159" i="1"/>
  <c r="C159" i="1"/>
  <c r="H158" i="1"/>
  <c r="D158" i="1"/>
  <c r="G158" i="1" s="1"/>
  <c r="C158" i="1"/>
  <c r="H157" i="1"/>
  <c r="G157" i="1"/>
  <c r="D157" i="1"/>
  <c r="C157" i="1"/>
  <c r="H156" i="1"/>
  <c r="G156" i="1"/>
  <c r="D156" i="1"/>
  <c r="C156" i="1"/>
  <c r="D155" i="1"/>
  <c r="H155" i="1" s="1"/>
  <c r="C155" i="1"/>
  <c r="H154" i="1"/>
  <c r="D154" i="1"/>
  <c r="G154" i="1" s="1"/>
  <c r="C154" i="1"/>
  <c r="H153" i="1"/>
  <c r="D153" i="1"/>
  <c r="G153" i="1" s="1"/>
  <c r="C153" i="1"/>
  <c r="H152" i="1"/>
  <c r="D152" i="1"/>
  <c r="G152" i="1" s="1"/>
  <c r="C152" i="1"/>
  <c r="H151" i="1"/>
  <c r="D151" i="1"/>
  <c r="G151" i="1" s="1"/>
  <c r="C151" i="1"/>
  <c r="D150" i="1"/>
  <c r="G150" i="1" s="1"/>
  <c r="C150" i="1"/>
  <c r="C149" i="1"/>
  <c r="H147" i="1"/>
  <c r="G147" i="1"/>
  <c r="D147" i="1"/>
  <c r="C147" i="1"/>
  <c r="H146" i="1"/>
  <c r="D146" i="1"/>
  <c r="G146" i="1" s="1"/>
  <c r="C146" i="1"/>
  <c r="H145" i="1"/>
  <c r="G145" i="1"/>
  <c r="D145" i="1"/>
  <c r="C145" i="1"/>
  <c r="H144" i="1"/>
  <c r="D144" i="1"/>
  <c r="G144" i="1" s="1"/>
  <c r="C144" i="1"/>
  <c r="H143" i="1"/>
  <c r="G143" i="1"/>
  <c r="D143" i="1"/>
  <c r="C143" i="1"/>
  <c r="H142" i="1"/>
  <c r="D142" i="1"/>
  <c r="G142" i="1" s="1"/>
  <c r="C142" i="1"/>
  <c r="H141" i="1"/>
  <c r="G141" i="1"/>
  <c r="D141" i="1"/>
  <c r="C141" i="1"/>
  <c r="H140" i="1"/>
  <c r="D140" i="1"/>
  <c r="G140" i="1" s="1"/>
  <c r="C140" i="1"/>
  <c r="H139" i="1"/>
  <c r="G139" i="1"/>
  <c r="D139" i="1"/>
  <c r="C139" i="1"/>
  <c r="H138" i="1"/>
  <c r="D138" i="1"/>
  <c r="G138" i="1" s="1"/>
  <c r="C138" i="1"/>
  <c r="D137" i="1"/>
  <c r="G137" i="1" s="1"/>
  <c r="C137" i="1"/>
  <c r="C136" i="1"/>
  <c r="H135" i="1"/>
  <c r="G135" i="1"/>
  <c r="D135" i="1"/>
  <c r="C135" i="1"/>
  <c r="H134" i="1"/>
  <c r="G134" i="1"/>
  <c r="D134" i="1"/>
  <c r="C134" i="1"/>
  <c r="H133" i="1"/>
  <c r="G133" i="1"/>
  <c r="D133" i="1"/>
  <c r="C133" i="1"/>
  <c r="H132" i="1"/>
  <c r="D132" i="1"/>
  <c r="G132" i="1" s="1"/>
  <c r="C132" i="1"/>
  <c r="D131" i="1"/>
  <c r="G131" i="1" s="1"/>
  <c r="C131" i="1"/>
  <c r="D130" i="1"/>
  <c r="H129" i="1"/>
  <c r="G129" i="1"/>
  <c r="D129" i="1"/>
  <c r="C129" i="1"/>
  <c r="H128" i="1"/>
  <c r="D128" i="1"/>
  <c r="G128" i="1" s="1"/>
  <c r="C128" i="1"/>
  <c r="H127" i="1"/>
  <c r="G127" i="1"/>
  <c r="D127" i="1"/>
  <c r="C127" i="1"/>
  <c r="H126" i="1"/>
  <c r="D126" i="1"/>
  <c r="G126" i="1" s="1"/>
  <c r="C126" i="1"/>
  <c r="H125" i="1"/>
  <c r="D125" i="1"/>
  <c r="G125" i="1" s="1"/>
  <c r="C125" i="1"/>
  <c r="H124" i="1"/>
  <c r="G124" i="1"/>
  <c r="D124" i="1"/>
  <c r="C124" i="1"/>
  <c r="H123" i="1"/>
  <c r="G123" i="1"/>
  <c r="D123" i="1"/>
  <c r="C123" i="1"/>
  <c r="H122" i="1"/>
  <c r="G122" i="1"/>
  <c r="D122" i="1"/>
  <c r="C122" i="1"/>
  <c r="C121" i="1"/>
  <c r="H120" i="1"/>
  <c r="G120" i="1"/>
  <c r="D120" i="1"/>
  <c r="C120" i="1"/>
  <c r="H119" i="1"/>
  <c r="D119" i="1"/>
  <c r="G119" i="1" s="1"/>
  <c r="C119" i="1"/>
  <c r="H118" i="1"/>
  <c r="D118" i="1"/>
  <c r="G118" i="1" s="1"/>
  <c r="C118" i="1"/>
  <c r="H117" i="1"/>
  <c r="D117" i="1"/>
  <c r="G117" i="1" s="1"/>
  <c r="C117" i="1"/>
  <c r="D116" i="1"/>
  <c r="G116" i="1" s="1"/>
  <c r="C116" i="1"/>
  <c r="H115" i="1"/>
  <c r="D115" i="1"/>
  <c r="G115" i="1" s="1"/>
  <c r="C115" i="1"/>
  <c r="H114" i="1"/>
  <c r="D114" i="1"/>
  <c r="G114" i="1" s="1"/>
  <c r="C114" i="1"/>
  <c r="D113" i="1"/>
  <c r="H113" i="1" s="1"/>
  <c r="C113" i="1"/>
  <c r="H112" i="1"/>
  <c r="D112" i="1"/>
  <c r="G112" i="1" s="1"/>
  <c r="C112" i="1"/>
  <c r="H111" i="1"/>
  <c r="D111" i="1"/>
  <c r="G111" i="1" s="1"/>
  <c r="C111" i="1"/>
  <c r="H110" i="1"/>
  <c r="G110" i="1"/>
  <c r="D110" i="1"/>
  <c r="C110" i="1"/>
  <c r="H109" i="1"/>
  <c r="G109" i="1"/>
  <c r="D109" i="1"/>
  <c r="C109" i="1"/>
  <c r="D108" i="1"/>
  <c r="H108" i="1" s="1"/>
  <c r="C108" i="1"/>
  <c r="H107" i="1"/>
  <c r="G107" i="1"/>
  <c r="D107" i="1"/>
  <c r="C107" i="1"/>
  <c r="H106" i="1"/>
  <c r="G106" i="1"/>
  <c r="D106" i="1"/>
  <c r="C106" i="1"/>
  <c r="H105" i="1"/>
  <c r="G105" i="1"/>
  <c r="D105" i="1"/>
  <c r="C105" i="1"/>
  <c r="H104" i="1"/>
  <c r="D104" i="1"/>
  <c r="G104" i="1" s="1"/>
  <c r="C104" i="1"/>
  <c r="H103" i="1"/>
  <c r="G103" i="1"/>
  <c r="D103" i="1"/>
  <c r="C103" i="1"/>
  <c r="H101" i="1"/>
  <c r="G101" i="1"/>
  <c r="D101" i="1"/>
  <c r="C101" i="1"/>
  <c r="H100" i="1"/>
  <c r="G100" i="1"/>
  <c r="D100" i="1"/>
  <c r="C100" i="1"/>
  <c r="H99" i="1"/>
  <c r="G99" i="1"/>
  <c r="D99" i="1"/>
  <c r="C99" i="1"/>
  <c r="H98" i="1"/>
  <c r="G98" i="1"/>
  <c r="D98" i="1"/>
  <c r="C98" i="1"/>
  <c r="H97" i="1"/>
  <c r="G97" i="1"/>
  <c r="D97" i="1"/>
  <c r="C97" i="1"/>
  <c r="H96" i="1"/>
  <c r="D96" i="1"/>
  <c r="G96" i="1" s="1"/>
  <c r="C96" i="1"/>
  <c r="H95" i="1"/>
  <c r="G95" i="1"/>
  <c r="D95" i="1"/>
  <c r="C95" i="1"/>
  <c r="D94" i="1"/>
  <c r="G94" i="1" s="1"/>
  <c r="C94" i="1"/>
  <c r="H93" i="1"/>
  <c r="G93" i="1"/>
  <c r="D93" i="1"/>
  <c r="C93" i="1"/>
  <c r="H92" i="1"/>
  <c r="D92" i="1"/>
  <c r="G92" i="1" s="1"/>
  <c r="C92" i="1"/>
  <c r="H91" i="1"/>
  <c r="G91" i="1"/>
  <c r="D91" i="1"/>
  <c r="C91" i="1"/>
  <c r="H90" i="1"/>
  <c r="G90" i="1"/>
  <c r="D90" i="1"/>
  <c r="C90" i="1"/>
  <c r="H89" i="1"/>
  <c r="G89" i="1"/>
  <c r="D89" i="1"/>
  <c r="C89" i="1"/>
  <c r="H88" i="1"/>
  <c r="D88" i="1"/>
  <c r="G88" i="1" s="1"/>
  <c r="C88" i="1"/>
  <c r="D87" i="1"/>
  <c r="G87" i="1" s="1"/>
  <c r="C87" i="1"/>
  <c r="H86" i="1"/>
  <c r="G86" i="1"/>
  <c r="D86" i="1"/>
  <c r="C86" i="1"/>
  <c r="H85" i="1"/>
  <c r="D85" i="1"/>
  <c r="G85" i="1" s="1"/>
  <c r="C85" i="1"/>
  <c r="H84" i="1"/>
  <c r="G84" i="1"/>
  <c r="D84" i="1"/>
  <c r="C84" i="1"/>
  <c r="H83" i="1"/>
  <c r="G83" i="1"/>
  <c r="D83" i="1"/>
  <c r="C83" i="1"/>
  <c r="H82" i="1"/>
  <c r="G82" i="1"/>
  <c r="D82" i="1"/>
  <c r="C82" i="1"/>
  <c r="H81" i="1"/>
  <c r="D81" i="1"/>
  <c r="G81" i="1" s="1"/>
  <c r="C81" i="1"/>
  <c r="H80" i="1"/>
  <c r="D80" i="1"/>
  <c r="G80" i="1" s="1"/>
  <c r="C80" i="1"/>
  <c r="D79" i="1"/>
  <c r="G79" i="1" s="1"/>
  <c r="C79" i="1"/>
  <c r="H77" i="1"/>
  <c r="G77" i="1"/>
  <c r="D77" i="1"/>
  <c r="C77" i="1"/>
  <c r="H76" i="1"/>
  <c r="D76" i="1"/>
  <c r="G76" i="1" s="1"/>
  <c r="C76" i="1"/>
  <c r="H75" i="1"/>
  <c r="G75" i="1"/>
  <c r="D75" i="1"/>
  <c r="C75" i="1"/>
  <c r="D74" i="1"/>
  <c r="H74" i="1" s="1"/>
  <c r="C74" i="1"/>
  <c r="D73" i="1"/>
  <c r="H73" i="1" s="1"/>
  <c r="C73" i="1"/>
  <c r="H72" i="1"/>
  <c r="D72" i="1"/>
  <c r="G72" i="1" s="1"/>
  <c r="C72" i="1"/>
  <c r="H71" i="1"/>
  <c r="D71" i="1"/>
  <c r="G71" i="1" s="1"/>
  <c r="C71" i="1"/>
  <c r="G70" i="1"/>
  <c r="D70" i="1"/>
  <c r="H70" i="1" s="1"/>
  <c r="C70" i="1"/>
  <c r="H69" i="1"/>
  <c r="G69" i="1"/>
  <c r="D69" i="1"/>
  <c r="C69" i="1"/>
  <c r="H68" i="1"/>
  <c r="D68" i="1"/>
  <c r="G68" i="1" s="1"/>
  <c r="C68" i="1"/>
  <c r="H67" i="1"/>
  <c r="G67" i="1"/>
  <c r="D67" i="1"/>
  <c r="C67" i="1"/>
  <c r="H66" i="1"/>
  <c r="G66" i="1"/>
  <c r="D66" i="1"/>
  <c r="C66" i="1"/>
  <c r="H65" i="1"/>
  <c r="D65" i="1"/>
  <c r="G65" i="1" s="1"/>
  <c r="C65" i="1"/>
  <c r="D64" i="1"/>
  <c r="G64" i="1" s="1"/>
  <c r="C64" i="1"/>
  <c r="H63" i="1"/>
  <c r="D63" i="1"/>
  <c r="G63" i="1" s="1"/>
  <c r="C63" i="1"/>
  <c r="H62" i="1"/>
  <c r="D62" i="1"/>
  <c r="G62" i="1" s="1"/>
  <c r="C62" i="1"/>
  <c r="D61" i="1"/>
  <c r="H61" i="1" s="1"/>
  <c r="C61" i="1"/>
  <c r="D60" i="1"/>
  <c r="H60" i="1" s="1"/>
  <c r="C60" i="1"/>
  <c r="H59" i="1"/>
  <c r="G59" i="1"/>
  <c r="D59" i="1"/>
  <c r="C59" i="1"/>
  <c r="H58" i="1"/>
  <c r="G58" i="1"/>
  <c r="D58" i="1"/>
  <c r="C58" i="1"/>
  <c r="H57" i="1"/>
  <c r="G57" i="1"/>
  <c r="D57" i="1"/>
  <c r="C57" i="1"/>
  <c r="H56" i="1"/>
  <c r="G56" i="1"/>
  <c r="D56" i="1"/>
  <c r="C56" i="1"/>
  <c r="H55" i="1"/>
  <c r="D55" i="1"/>
  <c r="G55" i="1" s="1"/>
  <c r="C55" i="1"/>
  <c r="H54" i="1"/>
  <c r="D54" i="1"/>
  <c r="G54" i="1" s="1"/>
  <c r="C54" i="1"/>
  <c r="H53" i="1"/>
  <c r="D53" i="1"/>
  <c r="G53" i="1" s="1"/>
  <c r="C53" i="1"/>
  <c r="H52" i="1"/>
  <c r="D52" i="1"/>
  <c r="G52" i="1" s="1"/>
  <c r="C52" i="1"/>
  <c r="H51" i="1"/>
  <c r="D51" i="1"/>
  <c r="G51" i="1" s="1"/>
  <c r="C51" i="1"/>
  <c r="H50" i="1"/>
  <c r="D50" i="1"/>
  <c r="G50" i="1" s="1"/>
  <c r="C50" i="1"/>
  <c r="H49" i="1"/>
  <c r="D49" i="1"/>
  <c r="G49" i="1" s="1"/>
  <c r="C49" i="1"/>
  <c r="H48" i="1"/>
  <c r="D48" i="1"/>
  <c r="G48" i="1" s="1"/>
  <c r="C48" i="1"/>
  <c r="H47" i="1"/>
  <c r="G47" i="1"/>
  <c r="D47" i="1"/>
  <c r="C47" i="1"/>
  <c r="D46" i="1"/>
  <c r="H46" i="1" s="1"/>
  <c r="C46" i="1"/>
  <c r="C45" i="1"/>
  <c r="H44" i="1"/>
  <c r="D44" i="1"/>
  <c r="G44" i="1" s="1"/>
  <c r="C44" i="1"/>
  <c r="H43" i="1"/>
  <c r="D43" i="1"/>
  <c r="G43" i="1" s="1"/>
  <c r="C43" i="1"/>
  <c r="H42" i="1"/>
  <c r="G42" i="1"/>
  <c r="D42" i="1"/>
  <c r="C42" i="1"/>
  <c r="H41" i="1"/>
  <c r="D41" i="1"/>
  <c r="G41" i="1" s="1"/>
  <c r="C41" i="1"/>
  <c r="H40" i="1"/>
  <c r="D40" i="1"/>
  <c r="G40" i="1" s="1"/>
  <c r="C40" i="1"/>
  <c r="D39" i="1"/>
  <c r="H38" i="1"/>
  <c r="D38" i="1"/>
  <c r="G38" i="1" s="1"/>
  <c r="C38" i="1"/>
  <c r="H37" i="1"/>
  <c r="D37" i="1"/>
  <c r="G37" i="1" s="1"/>
  <c r="C37" i="1"/>
  <c r="H36" i="1"/>
  <c r="D36" i="1"/>
  <c r="G36" i="1" s="1"/>
  <c r="C36" i="1"/>
  <c r="H35" i="1"/>
  <c r="D35" i="1"/>
  <c r="G35" i="1" s="1"/>
  <c r="C35" i="1"/>
  <c r="H34" i="1"/>
  <c r="D34" i="1"/>
  <c r="G34" i="1" s="1"/>
  <c r="C34" i="1"/>
  <c r="H33" i="1"/>
  <c r="D33" i="1"/>
  <c r="G33" i="1" s="1"/>
  <c r="C33" i="1"/>
  <c r="D32" i="1"/>
  <c r="G32" i="1" s="1"/>
  <c r="C32" i="1"/>
  <c r="H31" i="1"/>
  <c r="G31" i="1"/>
  <c r="D31" i="1"/>
  <c r="C31" i="1"/>
  <c r="H30" i="1"/>
  <c r="G30" i="1"/>
  <c r="D30" i="1"/>
  <c r="C30" i="1"/>
  <c r="H29" i="1"/>
  <c r="D29" i="1"/>
  <c r="G29" i="1" s="1"/>
  <c r="C29" i="1"/>
  <c r="H28" i="1"/>
  <c r="D28" i="1"/>
  <c r="G28" i="1" s="1"/>
  <c r="C28" i="1"/>
  <c r="H27" i="1"/>
  <c r="G27" i="1"/>
  <c r="D27" i="1"/>
  <c r="C27" i="1"/>
  <c r="H26" i="1"/>
  <c r="G26" i="1"/>
  <c r="D26" i="1"/>
  <c r="C26" i="1"/>
  <c r="D25" i="1"/>
  <c r="G25" i="1" s="1"/>
  <c r="C25" i="1"/>
  <c r="H24" i="1"/>
  <c r="D24" i="1"/>
  <c r="G24" i="1" s="1"/>
  <c r="C24" i="1"/>
  <c r="H23" i="1"/>
  <c r="G23" i="1"/>
  <c r="D23" i="1"/>
  <c r="C23" i="1"/>
  <c r="D22" i="1"/>
  <c r="H22" i="1" s="1"/>
  <c r="C22" i="1"/>
  <c r="H21" i="1"/>
  <c r="G21" i="1"/>
  <c r="D21" i="1"/>
  <c r="C21" i="1"/>
  <c r="H20" i="1"/>
  <c r="D20" i="1"/>
  <c r="G20" i="1" s="1"/>
  <c r="C20" i="1"/>
  <c r="H19" i="1"/>
  <c r="D19" i="1"/>
  <c r="G19" i="1" s="1"/>
  <c r="C19" i="1"/>
  <c r="H18" i="1"/>
  <c r="G18" i="1"/>
  <c r="D18" i="1"/>
  <c r="C18" i="1"/>
  <c r="H17" i="1"/>
  <c r="D17" i="1"/>
  <c r="G17" i="1" s="1"/>
  <c r="C17" i="1"/>
  <c r="H16" i="1"/>
  <c r="D16" i="1"/>
  <c r="G16" i="1" s="1"/>
  <c r="C16" i="1"/>
  <c r="H15" i="1"/>
  <c r="D15" i="1"/>
  <c r="G15" i="1" s="1"/>
  <c r="C15" i="1"/>
  <c r="H14" i="1"/>
  <c r="G14" i="1"/>
  <c r="D14" i="1"/>
  <c r="C14" i="1"/>
  <c r="H13" i="1"/>
  <c r="D13" i="1"/>
  <c r="G13" i="1" s="1"/>
  <c r="C13" i="1"/>
  <c r="H12" i="1"/>
  <c r="D12" i="1"/>
  <c r="G12" i="1" s="1"/>
  <c r="C12" i="1"/>
  <c r="H11" i="1"/>
  <c r="D11" i="1"/>
  <c r="G11" i="1" s="1"/>
  <c r="C11" i="1"/>
  <c r="D10" i="1"/>
  <c r="H10" i="1" s="1"/>
  <c r="C10" i="1"/>
  <c r="H9" i="1"/>
  <c r="G9" i="1"/>
  <c r="D9" i="1"/>
  <c r="C9" i="1"/>
  <c r="H8" i="1"/>
  <c r="D8" i="1"/>
  <c r="G8" i="1" s="1"/>
  <c r="C8" i="1"/>
  <c r="H7" i="1"/>
  <c r="G7" i="1"/>
  <c r="D7" i="1"/>
  <c r="C7" i="1"/>
  <c r="H6" i="1"/>
  <c r="D6" i="1"/>
  <c r="G6" i="1" s="1"/>
  <c r="C6" i="1"/>
  <c r="H5" i="1"/>
  <c r="G5" i="1"/>
  <c r="D5" i="1"/>
  <c r="C5" i="1"/>
  <c r="H4" i="1"/>
  <c r="D4" i="1"/>
  <c r="G4" i="1" s="1"/>
  <c r="C4" i="1"/>
  <c r="E307" i="9" l="1"/>
  <c r="B307" i="9" s="1"/>
  <c r="E323" i="9"/>
  <c r="B323" i="9" s="1"/>
  <c r="E31" i="9"/>
  <c r="B31" i="9" s="1"/>
  <c r="E311" i="9"/>
  <c r="B311" i="9" s="1"/>
  <c r="E325" i="9"/>
  <c r="B325" i="9" s="1"/>
  <c r="F236" i="9"/>
  <c r="E326" i="9"/>
  <c r="B326" i="9" s="1"/>
  <c r="E37" i="9"/>
  <c r="B37" i="9" s="1"/>
  <c r="E310" i="9"/>
  <c r="B310" i="9" s="1"/>
  <c r="H1684" i="1"/>
  <c r="G1682" i="1"/>
  <c r="G1678" i="1"/>
  <c r="H1676" i="1"/>
  <c r="H1668" i="1"/>
  <c r="G1670" i="1"/>
  <c r="G1666" i="1"/>
  <c r="H1663" i="1"/>
  <c r="G1664" i="1"/>
  <c r="G1662" i="1"/>
  <c r="H1660" i="1"/>
  <c r="G1658" i="1"/>
  <c r="G1656" i="1"/>
  <c r="G1648" i="1"/>
  <c r="G1646" i="1"/>
  <c r="H1644" i="1"/>
  <c r="G1640" i="1"/>
  <c r="G1639" i="1"/>
  <c r="H1636" i="1"/>
  <c r="G1632" i="1"/>
  <c r="G1631" i="1"/>
  <c r="G1630" i="1"/>
  <c r="H1628" i="1"/>
  <c r="G1616" i="1"/>
  <c r="G1615" i="1"/>
  <c r="D25" i="8"/>
  <c r="C1601" i="1" s="1"/>
  <c r="H1601" i="1" s="1"/>
  <c r="H1612" i="1"/>
  <c r="G1607" i="1"/>
  <c r="H1604" i="1"/>
  <c r="G1600" i="1"/>
  <c r="G1598" i="1"/>
  <c r="D6" i="8"/>
  <c r="C1582" i="1" s="1"/>
  <c r="G1582" i="1" s="1"/>
  <c r="G1591" i="1"/>
  <c r="G1590" i="1"/>
  <c r="G1584" i="1"/>
  <c r="H1002" i="1"/>
  <c r="H1000" i="1"/>
  <c r="F289" i="9"/>
  <c r="F287" i="9"/>
  <c r="B287" i="9" s="1"/>
  <c r="F280" i="9"/>
  <c r="B280" i="9" s="1"/>
  <c r="E128" i="9"/>
  <c r="B128" i="9" s="1"/>
  <c r="E113" i="9"/>
  <c r="B113" i="9" s="1"/>
  <c r="E89" i="9"/>
  <c r="B89" i="9" s="1"/>
  <c r="G796" i="1"/>
  <c r="G792" i="1"/>
  <c r="G778" i="1"/>
  <c r="G746" i="1"/>
  <c r="G718" i="1"/>
  <c r="G690" i="1"/>
  <c r="G684" i="1"/>
  <c r="G682" i="1"/>
  <c r="G676" i="1"/>
  <c r="H671" i="1"/>
  <c r="G668" i="1"/>
  <c r="G660" i="1"/>
  <c r="H657" i="1"/>
  <c r="B173" i="9"/>
  <c r="H627" i="1"/>
  <c r="E629" i="4"/>
  <c r="D623" i="1" s="1"/>
  <c r="H624" i="1"/>
  <c r="E171" i="9"/>
  <c r="B171" i="9" s="1"/>
  <c r="G615" i="1"/>
  <c r="E167" i="9"/>
  <c r="B167" i="9" s="1"/>
  <c r="E166" i="9"/>
  <c r="F291" i="9"/>
  <c r="G613" i="1"/>
  <c r="B165" i="9"/>
  <c r="B291" i="9"/>
  <c r="H610" i="1"/>
  <c r="B289" i="9"/>
  <c r="E163" i="9"/>
  <c r="B163" i="9" s="1"/>
  <c r="F288" i="9"/>
  <c r="B288" i="9" s="1"/>
  <c r="G603" i="1"/>
  <c r="H607" i="1"/>
  <c r="B157" i="9"/>
  <c r="B284" i="9"/>
  <c r="F283" i="9"/>
  <c r="E597" i="4"/>
  <c r="D591" i="1" s="1"/>
  <c r="G591" i="1" s="1"/>
  <c r="G599" i="1"/>
  <c r="E153" i="9"/>
  <c r="B153" i="9" s="1"/>
  <c r="F281" i="9"/>
  <c r="B281" i="9" s="1"/>
  <c r="F279" i="9"/>
  <c r="B279" i="9" s="1"/>
  <c r="G592" i="1"/>
  <c r="E150" i="9"/>
  <c r="B150" i="9" s="1"/>
  <c r="H591" i="1"/>
  <c r="H585" i="1"/>
  <c r="H579" i="1"/>
  <c r="E584" i="4"/>
  <c r="D578" i="1" s="1"/>
  <c r="H572" i="1"/>
  <c r="G570" i="1"/>
  <c r="G569" i="1"/>
  <c r="E571" i="4"/>
  <c r="D565" i="1" s="1"/>
  <c r="E145" i="9"/>
  <c r="B145" i="9" s="1"/>
  <c r="G556" i="1"/>
  <c r="E142" i="9"/>
  <c r="B142" i="9" s="1"/>
  <c r="G551" i="1"/>
  <c r="H551" i="1"/>
  <c r="H544" i="1"/>
  <c r="G544" i="1"/>
  <c r="B277" i="9"/>
  <c r="E137" i="9"/>
  <c r="B137" i="9" s="1"/>
  <c r="F275" i="9"/>
  <c r="B275" i="9" s="1"/>
  <c r="E136" i="9"/>
  <c r="B136" i="9" s="1"/>
  <c r="F274" i="9"/>
  <c r="B274" i="9" s="1"/>
  <c r="E134" i="9"/>
  <c r="B134" i="9" s="1"/>
  <c r="F273" i="9"/>
  <c r="B273" i="9" s="1"/>
  <c r="F272" i="9"/>
  <c r="B272" i="9" s="1"/>
  <c r="G540" i="1"/>
  <c r="F271" i="9"/>
  <c r="B271" i="9" s="1"/>
  <c r="G535" i="1"/>
  <c r="H531" i="1"/>
  <c r="G528" i="1"/>
  <c r="G523" i="1"/>
  <c r="H523" i="1"/>
  <c r="H517" i="1"/>
  <c r="E522" i="4"/>
  <c r="D516" i="1" s="1"/>
  <c r="E129" i="9"/>
  <c r="B129" i="9" s="1"/>
  <c r="E126" i="9"/>
  <c r="B126" i="9" s="1"/>
  <c r="G508" i="1"/>
  <c r="H507" i="1"/>
  <c r="G506" i="1"/>
  <c r="B269" i="9"/>
  <c r="H503" i="1"/>
  <c r="B268" i="9"/>
  <c r="E121" i="9"/>
  <c r="B121" i="9" s="1"/>
  <c r="F267" i="9"/>
  <c r="B267" i="9" s="1"/>
  <c r="E120" i="9"/>
  <c r="B120" i="9" s="1"/>
  <c r="F265" i="9"/>
  <c r="B265" i="9" s="1"/>
  <c r="G501" i="1"/>
  <c r="F264" i="9"/>
  <c r="B264" i="9" s="1"/>
  <c r="F263" i="9"/>
  <c r="B263" i="9" s="1"/>
  <c r="E491" i="4"/>
  <c r="D485" i="1" s="1"/>
  <c r="H485" i="1" s="1"/>
  <c r="E112" i="9"/>
  <c r="B112" i="9" s="1"/>
  <c r="B260" i="9"/>
  <c r="G492" i="1"/>
  <c r="H486" i="1"/>
  <c r="F259" i="9"/>
  <c r="B259" i="9" s="1"/>
  <c r="F258" i="9"/>
  <c r="B258" i="9" s="1"/>
  <c r="F257" i="9"/>
  <c r="F256" i="9"/>
  <c r="B256" i="9" s="1"/>
  <c r="H479" i="1"/>
  <c r="G476" i="1"/>
  <c r="H474" i="1"/>
  <c r="E479" i="4"/>
  <c r="D473" i="1" s="1"/>
  <c r="H464" i="1"/>
  <c r="E466" i="4"/>
  <c r="D460" i="1" s="1"/>
  <c r="E105" i="9"/>
  <c r="B105" i="9" s="1"/>
  <c r="E104" i="9"/>
  <c r="B104" i="9" s="1"/>
  <c r="G451" i="1"/>
  <c r="H446" i="1"/>
  <c r="E97" i="9"/>
  <c r="B97" i="9" s="1"/>
  <c r="E96" i="9"/>
  <c r="B96" i="9" s="1"/>
  <c r="B253" i="9"/>
  <c r="B252" i="9"/>
  <c r="F251" i="9"/>
  <c r="B251" i="9" s="1"/>
  <c r="F250" i="9"/>
  <c r="H435" i="1"/>
  <c r="G434" i="1"/>
  <c r="F249" i="9"/>
  <c r="F248" i="9"/>
  <c r="B248" i="9" s="1"/>
  <c r="H427" i="1"/>
  <c r="G426" i="1"/>
  <c r="G416" i="1"/>
  <c r="H414" i="1"/>
  <c r="H421" i="1"/>
  <c r="H407" i="1"/>
  <c r="H396" i="1"/>
  <c r="H393" i="1"/>
  <c r="H388" i="1"/>
  <c r="H383" i="1"/>
  <c r="G374" i="1"/>
  <c r="F379" i="4"/>
  <c r="G373" i="1"/>
  <c r="H369" i="1"/>
  <c r="G361" i="1"/>
  <c r="H361" i="1"/>
  <c r="E361" i="4"/>
  <c r="D356" i="1" s="1"/>
  <c r="G352" i="1"/>
  <c r="G349" i="1"/>
  <c r="G344" i="1"/>
  <c r="H341" i="1"/>
  <c r="H336" i="1"/>
  <c r="H331" i="1"/>
  <c r="G334" i="1"/>
  <c r="G322" i="1"/>
  <c r="E321" i="4"/>
  <c r="D316" i="1" s="1"/>
  <c r="H309" i="1"/>
  <c r="E309" i="4"/>
  <c r="D304" i="1" s="1"/>
  <c r="F310" i="4"/>
  <c r="G422" i="1"/>
  <c r="H422" i="1"/>
  <c r="G292" i="1"/>
  <c r="E88" i="9"/>
  <c r="B88" i="9" s="1"/>
  <c r="G285" i="1"/>
  <c r="H285" i="1"/>
  <c r="G287" i="1"/>
  <c r="H274" i="1"/>
  <c r="E273" i="4"/>
  <c r="D269" i="1" s="1"/>
  <c r="F247" i="9"/>
  <c r="B247" i="9" s="1"/>
  <c r="G265" i="1"/>
  <c r="E262" i="4"/>
  <c r="D258" i="1" s="1"/>
  <c r="F269" i="4"/>
  <c r="E81" i="9"/>
  <c r="B81" i="9" s="1"/>
  <c r="E80" i="9"/>
  <c r="B80" i="9" s="1"/>
  <c r="H258" i="1"/>
  <c r="G258" i="1"/>
  <c r="H259" i="1"/>
  <c r="F262" i="4"/>
  <c r="G260" i="1"/>
  <c r="B77" i="9"/>
  <c r="H246" i="1"/>
  <c r="H242" i="1"/>
  <c r="F246" i="4"/>
  <c r="G238" i="1"/>
  <c r="G241" i="1"/>
  <c r="E75" i="9"/>
  <c r="B75" i="9" s="1"/>
  <c r="G237" i="1"/>
  <c r="G235" i="1"/>
  <c r="E70" i="9"/>
  <c r="E230" i="4"/>
  <c r="D226" i="1" s="1"/>
  <c r="G226" i="1" s="1"/>
  <c r="G230" i="1"/>
  <c r="H221" i="1"/>
  <c r="E221" i="4"/>
  <c r="D217" i="1" s="1"/>
  <c r="F225" i="4"/>
  <c r="H212" i="1"/>
  <c r="F216" i="4"/>
  <c r="G204" i="1"/>
  <c r="E62" i="9"/>
  <c r="H199" i="1"/>
  <c r="E59" i="9"/>
  <c r="B59" i="9" s="1"/>
  <c r="G200" i="1"/>
  <c r="B244" i="9"/>
  <c r="E56" i="9"/>
  <c r="F243" i="9"/>
  <c r="F242" i="9"/>
  <c r="F194" i="4"/>
  <c r="F241" i="9"/>
  <c r="H185" i="1"/>
  <c r="F240" i="9"/>
  <c r="B240" i="9" s="1"/>
  <c r="F239" i="9"/>
  <c r="B239" i="9" s="1"/>
  <c r="E50" i="9"/>
  <c r="B50" i="9" s="1"/>
  <c r="G174" i="1"/>
  <c r="E49" i="9"/>
  <c r="B49" i="9" s="1"/>
  <c r="H161" i="1"/>
  <c r="G155" i="1"/>
  <c r="H150" i="1"/>
  <c r="E153" i="4"/>
  <c r="H137" i="1"/>
  <c r="H136" i="1"/>
  <c r="G136" i="1"/>
  <c r="H131" i="1"/>
  <c r="E125" i="4"/>
  <c r="D121" i="1" s="1"/>
  <c r="G121" i="1" s="1"/>
  <c r="H121" i="1"/>
  <c r="H116" i="1"/>
  <c r="G113" i="1"/>
  <c r="G108" i="1"/>
  <c r="E106" i="4"/>
  <c r="D102" i="1" s="1"/>
  <c r="F235" i="9"/>
  <c r="H94" i="1"/>
  <c r="E43" i="9"/>
  <c r="B43" i="9" s="1"/>
  <c r="F234" i="9"/>
  <c r="B234" i="9" s="1"/>
  <c r="F233" i="9"/>
  <c r="F232" i="9"/>
  <c r="B232" i="9" s="1"/>
  <c r="H87" i="1"/>
  <c r="E82" i="4"/>
  <c r="D78" i="1" s="1"/>
  <c r="H79" i="1"/>
  <c r="F83" i="4"/>
  <c r="G73" i="1"/>
  <c r="G74" i="1"/>
  <c r="E36" i="9"/>
  <c r="B36" i="9" s="1"/>
  <c r="E35" i="9"/>
  <c r="B35" i="9" s="1"/>
  <c r="H64" i="1"/>
  <c r="G60" i="1"/>
  <c r="G61" i="1"/>
  <c r="F64" i="4"/>
  <c r="G46" i="1"/>
  <c r="E49" i="4"/>
  <c r="D45" i="1" s="1"/>
  <c r="H32" i="1"/>
  <c r="H25" i="1"/>
  <c r="E28" i="9"/>
  <c r="B28" i="9" s="1"/>
  <c r="G22" i="1"/>
  <c r="E27" i="9"/>
  <c r="B27" i="9" s="1"/>
  <c r="F23" i="4"/>
  <c r="G10" i="1"/>
  <c r="E7" i="4"/>
  <c r="D3" i="1" s="1"/>
  <c r="H693" i="1"/>
  <c r="G693" i="1"/>
  <c r="H701" i="1"/>
  <c r="G701" i="1"/>
  <c r="H709" i="1"/>
  <c r="G709" i="1"/>
  <c r="H717" i="1"/>
  <c r="G717" i="1"/>
  <c r="H725" i="1"/>
  <c r="G725" i="1"/>
  <c r="H733" i="1"/>
  <c r="G733" i="1"/>
  <c r="H741" i="1"/>
  <c r="G741" i="1"/>
  <c r="H749" i="1"/>
  <c r="G749" i="1"/>
  <c r="H757" i="1"/>
  <c r="G757" i="1"/>
  <c r="H765" i="1"/>
  <c r="G765" i="1"/>
  <c r="H773" i="1"/>
  <c r="G773" i="1"/>
  <c r="H781" i="1"/>
  <c r="G781" i="1"/>
  <c r="H789" i="1"/>
  <c r="G789" i="1"/>
  <c r="G1222" i="1"/>
  <c r="H1222" i="1"/>
  <c r="H691" i="1"/>
  <c r="G691" i="1"/>
  <c r="H699" i="1"/>
  <c r="G699" i="1"/>
  <c r="H707" i="1"/>
  <c r="G707" i="1"/>
  <c r="H715" i="1"/>
  <c r="G715" i="1"/>
  <c r="H723" i="1"/>
  <c r="G723" i="1"/>
  <c r="H731" i="1"/>
  <c r="G731" i="1"/>
  <c r="H739" i="1"/>
  <c r="G739" i="1"/>
  <c r="H747" i="1"/>
  <c r="G747" i="1"/>
  <c r="H755" i="1"/>
  <c r="G755" i="1"/>
  <c r="H763" i="1"/>
  <c r="G763" i="1"/>
  <c r="H771" i="1"/>
  <c r="G771" i="1"/>
  <c r="H779" i="1"/>
  <c r="G779" i="1"/>
  <c r="H787" i="1"/>
  <c r="G787" i="1"/>
  <c r="H795" i="1"/>
  <c r="G795" i="1"/>
  <c r="H799" i="1"/>
  <c r="G799" i="1"/>
  <c r="H803" i="1"/>
  <c r="G803" i="1"/>
  <c r="H807" i="1"/>
  <c r="G807" i="1"/>
  <c r="H811" i="1"/>
  <c r="G811" i="1"/>
  <c r="H815" i="1"/>
  <c r="G815" i="1"/>
  <c r="H819" i="1"/>
  <c r="G819" i="1"/>
  <c r="H823" i="1"/>
  <c r="G823" i="1"/>
  <c r="H827" i="1"/>
  <c r="G827" i="1"/>
  <c r="H831" i="1"/>
  <c r="G831" i="1"/>
  <c r="H835" i="1"/>
  <c r="G835" i="1"/>
  <c r="H839" i="1"/>
  <c r="G839" i="1"/>
  <c r="H843" i="1"/>
  <c r="G843" i="1"/>
  <c r="H847" i="1"/>
  <c r="G847" i="1"/>
  <c r="H851" i="1"/>
  <c r="G851" i="1"/>
  <c r="H855" i="1"/>
  <c r="G855" i="1"/>
  <c r="H859" i="1"/>
  <c r="G859" i="1"/>
  <c r="H863" i="1"/>
  <c r="G863" i="1"/>
  <c r="H867" i="1"/>
  <c r="G867" i="1"/>
  <c r="H871" i="1"/>
  <c r="G871" i="1"/>
  <c r="H875" i="1"/>
  <c r="G875" i="1"/>
  <c r="H879" i="1"/>
  <c r="G879" i="1"/>
  <c r="H883" i="1"/>
  <c r="G883" i="1"/>
  <c r="H887" i="1"/>
  <c r="G887" i="1"/>
  <c r="H891" i="1"/>
  <c r="G891" i="1"/>
  <c r="H895" i="1"/>
  <c r="G895" i="1"/>
  <c r="H899" i="1"/>
  <c r="G899" i="1"/>
  <c r="H903" i="1"/>
  <c r="G903" i="1"/>
  <c r="H907" i="1"/>
  <c r="G907" i="1"/>
  <c r="H911" i="1"/>
  <c r="G911" i="1"/>
  <c r="H915" i="1"/>
  <c r="G915" i="1"/>
  <c r="H919" i="1"/>
  <c r="G919" i="1"/>
  <c r="H923" i="1"/>
  <c r="G923" i="1"/>
  <c r="H927" i="1"/>
  <c r="G927" i="1"/>
  <c r="H931" i="1"/>
  <c r="G931" i="1"/>
  <c r="H935" i="1"/>
  <c r="G935" i="1"/>
  <c r="H939" i="1"/>
  <c r="G939" i="1"/>
  <c r="H943" i="1"/>
  <c r="G943" i="1"/>
  <c r="H947" i="1"/>
  <c r="G947" i="1"/>
  <c r="H951" i="1"/>
  <c r="G951" i="1"/>
  <c r="H955" i="1"/>
  <c r="G955" i="1"/>
  <c r="H959" i="1"/>
  <c r="G959" i="1"/>
  <c r="H963" i="1"/>
  <c r="G963" i="1"/>
  <c r="H967" i="1"/>
  <c r="G967" i="1"/>
  <c r="H971" i="1"/>
  <c r="G971" i="1"/>
  <c r="H975" i="1"/>
  <c r="G975" i="1"/>
  <c r="H979" i="1"/>
  <c r="G979" i="1"/>
  <c r="H983" i="1"/>
  <c r="G983" i="1"/>
  <c r="H987" i="1"/>
  <c r="G987" i="1"/>
  <c r="H991" i="1"/>
  <c r="G991" i="1"/>
  <c r="H995" i="1"/>
  <c r="G995" i="1"/>
  <c r="H999" i="1"/>
  <c r="G999" i="1"/>
  <c r="H1003" i="1"/>
  <c r="G1003" i="1"/>
  <c r="H1007" i="1"/>
  <c r="G1007" i="1"/>
  <c r="H1015" i="1"/>
  <c r="G1015" i="1"/>
  <c r="H1019" i="1"/>
  <c r="G1019" i="1"/>
  <c r="H1023" i="1"/>
  <c r="G1023" i="1"/>
  <c r="G635" i="1"/>
  <c r="H689" i="1"/>
  <c r="G689" i="1"/>
  <c r="H697" i="1"/>
  <c r="G697" i="1"/>
  <c r="H705" i="1"/>
  <c r="G705" i="1"/>
  <c r="H713" i="1"/>
  <c r="G713" i="1"/>
  <c r="H721" i="1"/>
  <c r="G721" i="1"/>
  <c r="H729" i="1"/>
  <c r="G729" i="1"/>
  <c r="H737" i="1"/>
  <c r="G737" i="1"/>
  <c r="H745" i="1"/>
  <c r="G745" i="1"/>
  <c r="H753" i="1"/>
  <c r="G753" i="1"/>
  <c r="H761" i="1"/>
  <c r="G761" i="1"/>
  <c r="H769" i="1"/>
  <c r="G769" i="1"/>
  <c r="H777" i="1"/>
  <c r="G777" i="1"/>
  <c r="H785" i="1"/>
  <c r="G785" i="1"/>
  <c r="H793" i="1"/>
  <c r="G793" i="1"/>
  <c r="H687" i="1"/>
  <c r="G687" i="1"/>
  <c r="H695" i="1"/>
  <c r="G695" i="1"/>
  <c r="H703" i="1"/>
  <c r="G703" i="1"/>
  <c r="H711" i="1"/>
  <c r="G711" i="1"/>
  <c r="H719" i="1"/>
  <c r="G719" i="1"/>
  <c r="H727" i="1"/>
  <c r="G727" i="1"/>
  <c r="H735" i="1"/>
  <c r="G735" i="1"/>
  <c r="H743" i="1"/>
  <c r="G743" i="1"/>
  <c r="H751" i="1"/>
  <c r="G751" i="1"/>
  <c r="H759" i="1"/>
  <c r="G759" i="1"/>
  <c r="H767" i="1"/>
  <c r="G767" i="1"/>
  <c r="H775" i="1"/>
  <c r="G775" i="1"/>
  <c r="H783" i="1"/>
  <c r="G783" i="1"/>
  <c r="H791" i="1"/>
  <c r="G791" i="1"/>
  <c r="H1048" i="1"/>
  <c r="G1048" i="1"/>
  <c r="H797" i="1"/>
  <c r="G797" i="1"/>
  <c r="H801" i="1"/>
  <c r="G801" i="1"/>
  <c r="H805" i="1"/>
  <c r="G805" i="1"/>
  <c r="H809" i="1"/>
  <c r="G809" i="1"/>
  <c r="H813" i="1"/>
  <c r="G813" i="1"/>
  <c r="H817" i="1"/>
  <c r="G817" i="1"/>
  <c r="H821" i="1"/>
  <c r="G821" i="1"/>
  <c r="H825" i="1"/>
  <c r="G825" i="1"/>
  <c r="H829" i="1"/>
  <c r="G829" i="1"/>
  <c r="H833" i="1"/>
  <c r="G833" i="1"/>
  <c r="H837" i="1"/>
  <c r="G837" i="1"/>
  <c r="H841" i="1"/>
  <c r="G841" i="1"/>
  <c r="H845" i="1"/>
  <c r="G845" i="1"/>
  <c r="H849" i="1"/>
  <c r="G849" i="1"/>
  <c r="H853" i="1"/>
  <c r="G853" i="1"/>
  <c r="H857" i="1"/>
  <c r="G857" i="1"/>
  <c r="H861" i="1"/>
  <c r="G861" i="1"/>
  <c r="H865" i="1"/>
  <c r="G865" i="1"/>
  <c r="H869" i="1"/>
  <c r="G869" i="1"/>
  <c r="H873" i="1"/>
  <c r="G873" i="1"/>
  <c r="H877" i="1"/>
  <c r="G877" i="1"/>
  <c r="H881" i="1"/>
  <c r="G881" i="1"/>
  <c r="H885" i="1"/>
  <c r="G885" i="1"/>
  <c r="H889" i="1"/>
  <c r="G889" i="1"/>
  <c r="H893" i="1"/>
  <c r="G893" i="1"/>
  <c r="H897" i="1"/>
  <c r="G897" i="1"/>
  <c r="H901" i="1"/>
  <c r="G901" i="1"/>
  <c r="H905" i="1"/>
  <c r="G905" i="1"/>
  <c r="H909" i="1"/>
  <c r="G909" i="1"/>
  <c r="H913" i="1"/>
  <c r="G913" i="1"/>
  <c r="H917" i="1"/>
  <c r="G917" i="1"/>
  <c r="H921" i="1"/>
  <c r="G921" i="1"/>
  <c r="H925" i="1"/>
  <c r="G925" i="1"/>
  <c r="H929" i="1"/>
  <c r="G929" i="1"/>
  <c r="H933" i="1"/>
  <c r="G933" i="1"/>
  <c r="H937" i="1"/>
  <c r="G937" i="1"/>
  <c r="H941" i="1"/>
  <c r="G941" i="1"/>
  <c r="H945" i="1"/>
  <c r="G945" i="1"/>
  <c r="H949" i="1"/>
  <c r="G949" i="1"/>
  <c r="H953" i="1"/>
  <c r="G953" i="1"/>
  <c r="H957" i="1"/>
  <c r="G957" i="1"/>
  <c r="H961" i="1"/>
  <c r="G961" i="1"/>
  <c r="H965" i="1"/>
  <c r="G965" i="1"/>
  <c r="H969" i="1"/>
  <c r="G969" i="1"/>
  <c r="H973" i="1"/>
  <c r="G973" i="1"/>
  <c r="H977" i="1"/>
  <c r="G977" i="1"/>
  <c r="H981" i="1"/>
  <c r="G981" i="1"/>
  <c r="H985" i="1"/>
  <c r="G985" i="1"/>
  <c r="H989" i="1"/>
  <c r="G989" i="1"/>
  <c r="H993" i="1"/>
  <c r="G993" i="1"/>
  <c r="H997" i="1"/>
  <c r="G997" i="1"/>
  <c r="H1001" i="1"/>
  <c r="G1001" i="1"/>
  <c r="H1005" i="1"/>
  <c r="G1005" i="1"/>
  <c r="H1009" i="1"/>
  <c r="G1009" i="1"/>
  <c r="H1013" i="1"/>
  <c r="G1013" i="1"/>
  <c r="H1017" i="1"/>
  <c r="G1017" i="1"/>
  <c r="H1021" i="1"/>
  <c r="G1021" i="1"/>
  <c r="H798" i="1"/>
  <c r="H800" i="1"/>
  <c r="H802" i="1"/>
  <c r="H804" i="1"/>
  <c r="H806" i="1"/>
  <c r="H808" i="1"/>
  <c r="H810" i="1"/>
  <c r="H812" i="1"/>
  <c r="H814" i="1"/>
  <c r="H816" i="1"/>
  <c r="H818" i="1"/>
  <c r="H820" i="1"/>
  <c r="H822" i="1"/>
  <c r="H824" i="1"/>
  <c r="H826" i="1"/>
  <c r="H828" i="1"/>
  <c r="H830" i="1"/>
  <c r="H832" i="1"/>
  <c r="H834" i="1"/>
  <c r="H836" i="1"/>
  <c r="H838" i="1"/>
  <c r="H840" i="1"/>
  <c r="H842" i="1"/>
  <c r="H844" i="1"/>
  <c r="H846" i="1"/>
  <c r="H848" i="1"/>
  <c r="H850" i="1"/>
  <c r="H852" i="1"/>
  <c r="H854" i="1"/>
  <c r="H856" i="1"/>
  <c r="H858" i="1"/>
  <c r="H860" i="1"/>
  <c r="H862" i="1"/>
  <c r="H864" i="1"/>
  <c r="H866" i="1"/>
  <c r="H868" i="1"/>
  <c r="H870" i="1"/>
  <c r="H872" i="1"/>
  <c r="H874" i="1"/>
  <c r="H876" i="1"/>
  <c r="H878" i="1"/>
  <c r="H880" i="1"/>
  <c r="H882" i="1"/>
  <c r="H884" i="1"/>
  <c r="H886" i="1"/>
  <c r="H888" i="1"/>
  <c r="H890" i="1"/>
  <c r="H892" i="1"/>
  <c r="H894" i="1"/>
  <c r="H896" i="1"/>
  <c r="H898" i="1"/>
  <c r="H900" i="1"/>
  <c r="H902" i="1"/>
  <c r="H904" i="1"/>
  <c r="H906" i="1"/>
  <c r="H908" i="1"/>
  <c r="H910" i="1"/>
  <c r="H912" i="1"/>
  <c r="H914" i="1"/>
  <c r="H916" i="1"/>
  <c r="H918" i="1"/>
  <c r="H920" i="1"/>
  <c r="H922" i="1"/>
  <c r="H924" i="1"/>
  <c r="H926" i="1"/>
  <c r="H928" i="1"/>
  <c r="H930" i="1"/>
  <c r="H932" i="1"/>
  <c r="H934" i="1"/>
  <c r="H936" i="1"/>
  <c r="H938" i="1"/>
  <c r="H940" i="1"/>
  <c r="H942" i="1"/>
  <c r="H944" i="1"/>
  <c r="H1260" i="1"/>
  <c r="G1260" i="1"/>
  <c r="H1276" i="1"/>
  <c r="G1276" i="1"/>
  <c r="H1292" i="1"/>
  <c r="G1292" i="1"/>
  <c r="H1337" i="1"/>
  <c r="G1337" i="1"/>
  <c r="H1353" i="1"/>
  <c r="G1353" i="1"/>
  <c r="H1369" i="1"/>
  <c r="G1369" i="1"/>
  <c r="H1399" i="1"/>
  <c r="G1399" i="1"/>
  <c r="H1198" i="1"/>
  <c r="G1198" i="1"/>
  <c r="H1244" i="1"/>
  <c r="G1244" i="1"/>
  <c r="G1207" i="1"/>
  <c r="H1207" i="1"/>
  <c r="G1012" i="1"/>
  <c r="G1014" i="1"/>
  <c r="G1016" i="1"/>
  <c r="G1018" i="1"/>
  <c r="G1020" i="1"/>
  <c r="G1022" i="1"/>
  <c r="G1024" i="1"/>
  <c r="G1026" i="1"/>
  <c r="G1028" i="1"/>
  <c r="G1030" i="1"/>
  <c r="G1032" i="1"/>
  <c r="G1034" i="1"/>
  <c r="G1036" i="1"/>
  <c r="G1038" i="1"/>
  <c r="G1040" i="1"/>
  <c r="G1042" i="1"/>
  <c r="G1214" i="1"/>
  <c r="H1214" i="1"/>
  <c r="H1228" i="1"/>
  <c r="G1228" i="1"/>
  <c r="G1225" i="1"/>
  <c r="H1225" i="1"/>
  <c r="H1234" i="1"/>
  <c r="G1234" i="1"/>
  <c r="H1250" i="1"/>
  <c r="G1250" i="1"/>
  <c r="H1266" i="1"/>
  <c r="G1266" i="1"/>
  <c r="H1282" i="1"/>
  <c r="G1282" i="1"/>
  <c r="H1298" i="1"/>
  <c r="G1298" i="1"/>
  <c r="G1425" i="1"/>
  <c r="H1425" i="1"/>
  <c r="G1200" i="1"/>
  <c r="H1209" i="1"/>
  <c r="H1219" i="1"/>
  <c r="H1231" i="1"/>
  <c r="H1238" i="1"/>
  <c r="G1238" i="1"/>
  <c r="H1270" i="1"/>
  <c r="G1270" i="1"/>
  <c r="H1286" i="1"/>
  <c r="G1286" i="1"/>
  <c r="H1302" i="1"/>
  <c r="G1302" i="1"/>
  <c r="G1328" i="1"/>
  <c r="H1328" i="1"/>
  <c r="G1344" i="1"/>
  <c r="H1344" i="1"/>
  <c r="G1360" i="1"/>
  <c r="H1360" i="1"/>
  <c r="G1376" i="1"/>
  <c r="H1376" i="1"/>
  <c r="H1385" i="1"/>
  <c r="G1385" i="1"/>
  <c r="G1417" i="1"/>
  <c r="H1417" i="1"/>
  <c r="H1232" i="1"/>
  <c r="G1232" i="1"/>
  <c r="H1248" i="1"/>
  <c r="G1248" i="1"/>
  <c r="H1264" i="1"/>
  <c r="G1264" i="1"/>
  <c r="H1280" i="1"/>
  <c r="G1280" i="1"/>
  <c r="H1296" i="1"/>
  <c r="G1296" i="1"/>
  <c r="J1565" i="1"/>
  <c r="H1565" i="1"/>
  <c r="G1565" i="1"/>
  <c r="I1565" i="1" s="1"/>
  <c r="H1226" i="1"/>
  <c r="G1226" i="1"/>
  <c r="H1242" i="1"/>
  <c r="G1242" i="1"/>
  <c r="H1274" i="1"/>
  <c r="G1274" i="1"/>
  <c r="H1290" i="1"/>
  <c r="G1290" i="1"/>
  <c r="H1335" i="1"/>
  <c r="G1335" i="1"/>
  <c r="H1351" i="1"/>
  <c r="G1351" i="1"/>
  <c r="H1367" i="1"/>
  <c r="G1367" i="1"/>
  <c r="H1383" i="1"/>
  <c r="G1383" i="1"/>
  <c r="G1409" i="1"/>
  <c r="H1409" i="1"/>
  <c r="H1443" i="1"/>
  <c r="G1443" i="1"/>
  <c r="H1446" i="1"/>
  <c r="G1446" i="1"/>
  <c r="H1518" i="1"/>
  <c r="G1518" i="1"/>
  <c r="H1526" i="1"/>
  <c r="G1526" i="1"/>
  <c r="H1538" i="1"/>
  <c r="G1538" i="1"/>
  <c r="H1203" i="1"/>
  <c r="G1210" i="1"/>
  <c r="H1220" i="1"/>
  <c r="H1229" i="1"/>
  <c r="H1236" i="1"/>
  <c r="G1236" i="1"/>
  <c r="H1252" i="1"/>
  <c r="G1252" i="1"/>
  <c r="H1268" i="1"/>
  <c r="G1268" i="1"/>
  <c r="H1284" i="1"/>
  <c r="G1284" i="1"/>
  <c r="H1300" i="1"/>
  <c r="G1300" i="1"/>
  <c r="H1201" i="1"/>
  <c r="G1208" i="1"/>
  <c r="H1215" i="1"/>
  <c r="H1223" i="1"/>
  <c r="H1230" i="1"/>
  <c r="G1230" i="1"/>
  <c r="H1246" i="1"/>
  <c r="G1246" i="1"/>
  <c r="H1262" i="1"/>
  <c r="G1262" i="1"/>
  <c r="H1278" i="1"/>
  <c r="G1278" i="1"/>
  <c r="H1294" i="1"/>
  <c r="G1294" i="1"/>
  <c r="H1218" i="1"/>
  <c r="H1224" i="1"/>
  <c r="G1224" i="1"/>
  <c r="H1240" i="1"/>
  <c r="G1240" i="1"/>
  <c r="H1256" i="1"/>
  <c r="G1256" i="1"/>
  <c r="H1272" i="1"/>
  <c r="G1272" i="1"/>
  <c r="H1288" i="1"/>
  <c r="G1288" i="1"/>
  <c r="H1304" i="1"/>
  <c r="G1304" i="1"/>
  <c r="H1327" i="1"/>
  <c r="G1330" i="1"/>
  <c r="H1334" i="1"/>
  <c r="H1343" i="1"/>
  <c r="G1346" i="1"/>
  <c r="H1350" i="1"/>
  <c r="H1359" i="1"/>
  <c r="G1362" i="1"/>
  <c r="H1366" i="1"/>
  <c r="H1375" i="1"/>
  <c r="G1378" i="1"/>
  <c r="H1391" i="1"/>
  <c r="H1435" i="1"/>
  <c r="H1439" i="1"/>
  <c r="G1439" i="1"/>
  <c r="H1483" i="1"/>
  <c r="G1483" i="1"/>
  <c r="H1491" i="1"/>
  <c r="G1491" i="1"/>
  <c r="H1494" i="1"/>
  <c r="G1494" i="1"/>
  <c r="H1467" i="1"/>
  <c r="G1467" i="1"/>
  <c r="H1470" i="1"/>
  <c r="G1470" i="1"/>
  <c r="J1557" i="1"/>
  <c r="H1557" i="1"/>
  <c r="G1557" i="1"/>
  <c r="H1562" i="1"/>
  <c r="G1562" i="1"/>
  <c r="H1650" i="1"/>
  <c r="G1650" i="1"/>
  <c r="D82" i="4"/>
  <c r="F91" i="4"/>
  <c r="G1340" i="1"/>
  <c r="G1356" i="1"/>
  <c r="G1372" i="1"/>
  <c r="G1407" i="1"/>
  <c r="G1415" i="1"/>
  <c r="H1499" i="1"/>
  <c r="G1499" i="1"/>
  <c r="H1502" i="1"/>
  <c r="G1502" i="1"/>
  <c r="G1306" i="1"/>
  <c r="G1308" i="1"/>
  <c r="G1310" i="1"/>
  <c r="G1312" i="1"/>
  <c r="G1314" i="1"/>
  <c r="G1316" i="1"/>
  <c r="G1318" i="1"/>
  <c r="G1320" i="1"/>
  <c r="G1322" i="1"/>
  <c r="G1324" i="1"/>
  <c r="H1326" i="1"/>
  <c r="G1333" i="1"/>
  <c r="G1338" i="1"/>
  <c r="H1342" i="1"/>
  <c r="G1349" i="1"/>
  <c r="G1354" i="1"/>
  <c r="H1358" i="1"/>
  <c r="G1365" i="1"/>
  <c r="G1370" i="1"/>
  <c r="H1374" i="1"/>
  <c r="G1381" i="1"/>
  <c r="G1397" i="1"/>
  <c r="H1431" i="1"/>
  <c r="H1437" i="1"/>
  <c r="G1437" i="1"/>
  <c r="H1451" i="1"/>
  <c r="G1451" i="1"/>
  <c r="H1454" i="1"/>
  <c r="G1454" i="1"/>
  <c r="G176" i="9"/>
  <c r="E176" i="9" s="1"/>
  <c r="B176" i="9" s="1"/>
  <c r="F17" i="4"/>
  <c r="D7" i="4"/>
  <c r="D43" i="4"/>
  <c r="F44" i="4"/>
  <c r="G1458" i="1"/>
  <c r="H1475" i="1"/>
  <c r="G1475" i="1"/>
  <c r="H1478" i="1"/>
  <c r="G1478" i="1"/>
  <c r="H1486" i="1"/>
  <c r="G1486" i="1"/>
  <c r="J1547" i="1"/>
  <c r="H1547" i="1"/>
  <c r="G1547" i="1"/>
  <c r="I1547" i="1" s="1"/>
  <c r="H1438" i="1"/>
  <c r="G1438" i="1"/>
  <c r="H1510" i="1"/>
  <c r="G1510" i="1"/>
  <c r="H1589" i="1"/>
  <c r="G1589" i="1"/>
  <c r="H1336" i="1"/>
  <c r="H1352" i="1"/>
  <c r="H1368" i="1"/>
  <c r="H1405" i="1"/>
  <c r="H1413" i="1"/>
  <c r="H1421" i="1"/>
  <c r="H1429" i="1"/>
  <c r="H1459" i="1"/>
  <c r="G1459" i="1"/>
  <c r="H1462" i="1"/>
  <c r="G1462" i="1"/>
  <c r="E648" i="4"/>
  <c r="D642" i="1" s="1"/>
  <c r="E647" i="4"/>
  <c r="D641" i="1" s="1"/>
  <c r="H1442" i="1"/>
  <c r="H1450" i="1"/>
  <c r="H1458" i="1"/>
  <c r="H1466" i="1"/>
  <c r="H1474" i="1"/>
  <c r="H1482" i="1"/>
  <c r="H1490" i="1"/>
  <c r="H1498" i="1"/>
  <c r="H1506" i="1"/>
  <c r="H1522" i="1"/>
  <c r="J1575" i="1"/>
  <c r="H1575" i="1"/>
  <c r="I1575" i="1" s="1"/>
  <c r="J1578" i="1"/>
  <c r="H1578" i="1"/>
  <c r="I1578" i="1" s="1"/>
  <c r="H1645" i="1"/>
  <c r="G1645" i="1"/>
  <c r="H1677" i="1"/>
  <c r="G1677" i="1"/>
  <c r="E164" i="4"/>
  <c r="D221" i="4"/>
  <c r="E308" i="4"/>
  <c r="F545" i="4"/>
  <c r="D536" i="4"/>
  <c r="J1552" i="1"/>
  <c r="H1552" i="1"/>
  <c r="H1581" i="1"/>
  <c r="G1581" i="1"/>
  <c r="H1669" i="1"/>
  <c r="G1669" i="1"/>
  <c r="E431" i="4"/>
  <c r="H1441" i="1"/>
  <c r="G1441" i="1"/>
  <c r="H1449" i="1"/>
  <c r="G1449" i="1"/>
  <c r="H1457" i="1"/>
  <c r="G1457" i="1"/>
  <c r="H1465" i="1"/>
  <c r="G1465" i="1"/>
  <c r="H1473" i="1"/>
  <c r="G1473" i="1"/>
  <c r="H1481" i="1"/>
  <c r="G1481" i="1"/>
  <c r="H1489" i="1"/>
  <c r="G1489" i="1"/>
  <c r="H1497" i="1"/>
  <c r="G1497" i="1"/>
  <c r="J1543" i="1"/>
  <c r="H1543" i="1"/>
  <c r="G1543" i="1"/>
  <c r="G1552" i="1"/>
  <c r="J1568" i="1"/>
  <c r="H1568" i="1"/>
  <c r="G1568" i="1"/>
  <c r="H1571" i="1"/>
  <c r="G1571" i="1"/>
  <c r="G1594" i="1"/>
  <c r="H1613" i="1"/>
  <c r="G1613" i="1"/>
  <c r="G1626" i="1"/>
  <c r="D106" i="4"/>
  <c r="F120" i="4"/>
  <c r="D202" i="4"/>
  <c r="F203" i="4"/>
  <c r="D373" i="4"/>
  <c r="F374" i="4"/>
  <c r="F70" i="5"/>
  <c r="G1532" i="1"/>
  <c r="J1558" i="1"/>
  <c r="H1558" i="1"/>
  <c r="G1586" i="1"/>
  <c r="H1637" i="1"/>
  <c r="G1637" i="1"/>
  <c r="G1642" i="1"/>
  <c r="H1661" i="1"/>
  <c r="G1661" i="1"/>
  <c r="G1674" i="1"/>
  <c r="H1685" i="1"/>
  <c r="G1685" i="1"/>
  <c r="F107" i="4"/>
  <c r="E202" i="4"/>
  <c r="D198" i="1" s="1"/>
  <c r="F230" i="4"/>
  <c r="E373" i="4"/>
  <c r="D368" i="1" s="1"/>
  <c r="G156" i="9"/>
  <c r="E156" i="9" s="1"/>
  <c r="B156" i="9" s="1"/>
  <c r="F607" i="4"/>
  <c r="H1447" i="1"/>
  <c r="G1447" i="1"/>
  <c r="H1455" i="1"/>
  <c r="G1455" i="1"/>
  <c r="H1463" i="1"/>
  <c r="G1463" i="1"/>
  <c r="H1471" i="1"/>
  <c r="G1471" i="1"/>
  <c r="H1479" i="1"/>
  <c r="G1479" i="1"/>
  <c r="H1487" i="1"/>
  <c r="G1487" i="1"/>
  <c r="H1495" i="1"/>
  <c r="G1495" i="1"/>
  <c r="H1503" i="1"/>
  <c r="H1530" i="1"/>
  <c r="J1544" i="1"/>
  <c r="H1544" i="1"/>
  <c r="I1548" i="1"/>
  <c r="I1558" i="1"/>
  <c r="J1574" i="1"/>
  <c r="H1574" i="1"/>
  <c r="G1574" i="1"/>
  <c r="J1577" i="1"/>
  <c r="H1577" i="1"/>
  <c r="G1577" i="1"/>
  <c r="H1605" i="1"/>
  <c r="G1605" i="1"/>
  <c r="F74" i="4"/>
  <c r="D321" i="4"/>
  <c r="F322" i="4"/>
  <c r="F431" i="4"/>
  <c r="E536" i="4"/>
  <c r="J1540" i="1"/>
  <c r="H1540" i="1"/>
  <c r="I1540" i="1" s="1"/>
  <c r="J1561" i="1"/>
  <c r="H1561" i="1"/>
  <c r="G1561" i="1"/>
  <c r="J1564" i="1"/>
  <c r="H1564" i="1"/>
  <c r="G1564" i="1"/>
  <c r="J1569" i="1"/>
  <c r="H1569" i="1"/>
  <c r="H1629" i="1"/>
  <c r="G1629" i="1"/>
  <c r="H1653" i="1"/>
  <c r="G1653" i="1"/>
  <c r="D629" i="4"/>
  <c r="G188" i="9"/>
  <c r="E188" i="9" s="1"/>
  <c r="B188" i="9" s="1"/>
  <c r="F630" i="4"/>
  <c r="H1445" i="1"/>
  <c r="G1445" i="1"/>
  <c r="H1453" i="1"/>
  <c r="G1453" i="1"/>
  <c r="H1461" i="1"/>
  <c r="G1461" i="1"/>
  <c r="H1469" i="1"/>
  <c r="G1469" i="1"/>
  <c r="H1477" i="1"/>
  <c r="G1477" i="1"/>
  <c r="H1485" i="1"/>
  <c r="G1485" i="1"/>
  <c r="H1493" i="1"/>
  <c r="G1493" i="1"/>
  <c r="H1534" i="1"/>
  <c r="G1544" i="1"/>
  <c r="J1551" i="1"/>
  <c r="H1551" i="1"/>
  <c r="G1551" i="1"/>
  <c r="G1569" i="1"/>
  <c r="I1569" i="1" s="1"/>
  <c r="H1597" i="1"/>
  <c r="G1597" i="1"/>
  <c r="G1610" i="1"/>
  <c r="D134" i="4"/>
  <c r="F135" i="4"/>
  <c r="H1638" i="1"/>
  <c r="G1638" i="1"/>
  <c r="I41" i="3"/>
  <c r="C1680" i="1"/>
  <c r="D522" i="4"/>
  <c r="D430" i="4" s="1"/>
  <c r="G345" i="9"/>
  <c r="E345" i="9" s="1"/>
  <c r="D51" i="8"/>
  <c r="C1627" i="1" s="1"/>
  <c r="E30" i="9"/>
  <c r="B30" i="9" s="1"/>
  <c r="B47" i="9"/>
  <c r="B58" i="9"/>
  <c r="B149" i="9"/>
  <c r="F178" i="4"/>
  <c r="F355" i="4"/>
  <c r="F407" i="4"/>
  <c r="F427" i="4"/>
  <c r="F492" i="4"/>
  <c r="E69" i="5"/>
  <c r="E6" i="5" s="1"/>
  <c r="H24" i="9"/>
  <c r="G24" i="9"/>
  <c r="D273" i="4"/>
  <c r="B56" i="9"/>
  <c r="G1587" i="1"/>
  <c r="G1595" i="1"/>
  <c r="G1603" i="1"/>
  <c r="G1611" i="1"/>
  <c r="G1619" i="1"/>
  <c r="G1635" i="1"/>
  <c r="G1643" i="1"/>
  <c r="G1651" i="1"/>
  <c r="G1659" i="1"/>
  <c r="G1667" i="1"/>
  <c r="G1675" i="1"/>
  <c r="G1683" i="1"/>
  <c r="F50" i="4"/>
  <c r="F126" i="4"/>
  <c r="D309" i="4"/>
  <c r="D361" i="4"/>
  <c r="F107" i="5"/>
  <c r="D88" i="5"/>
  <c r="F10" i="6"/>
  <c r="D5" i="6"/>
  <c r="D129" i="6"/>
  <c r="F130" i="6"/>
  <c r="E67" i="9"/>
  <c r="B67" i="9" s="1"/>
  <c r="G1550" i="1"/>
  <c r="I1550" i="1" s="1"/>
  <c r="G1554" i="1"/>
  <c r="G1556" i="1"/>
  <c r="I1556" i="1" s="1"/>
  <c r="G1560" i="1"/>
  <c r="I1560" i="1" s="1"/>
  <c r="G1563" i="1"/>
  <c r="I1563" i="1" s="1"/>
  <c r="G1567" i="1"/>
  <c r="I1567" i="1" s="1"/>
  <c r="G1573" i="1"/>
  <c r="I1573" i="1" s="1"/>
  <c r="G1580" i="1"/>
  <c r="I1580" i="1" s="1"/>
  <c r="D176" i="5"/>
  <c r="F177" i="5"/>
  <c r="G335" i="9"/>
  <c r="E335" i="9" s="1"/>
  <c r="B335" i="9" s="1"/>
  <c r="G1501" i="1"/>
  <c r="G1503" i="1"/>
  <c r="G1505" i="1"/>
  <c r="G1507" i="1"/>
  <c r="G1509" i="1"/>
  <c r="G1511" i="1"/>
  <c r="G1513" i="1"/>
  <c r="G1515" i="1"/>
  <c r="G1517" i="1"/>
  <c r="G1519" i="1"/>
  <c r="G1521" i="1"/>
  <c r="G1523" i="1"/>
  <c r="G1525" i="1"/>
  <c r="G1527" i="1"/>
  <c r="G1529" i="1"/>
  <c r="G1531" i="1"/>
  <c r="G1533" i="1"/>
  <c r="G1535" i="1"/>
  <c r="G1537" i="1"/>
  <c r="G1539" i="1"/>
  <c r="G1542" i="1"/>
  <c r="I1542" i="1" s="1"/>
  <c r="G1546" i="1"/>
  <c r="G1585" i="1"/>
  <c r="G1593" i="1"/>
  <c r="G1609" i="1"/>
  <c r="G1617" i="1"/>
  <c r="G1625" i="1"/>
  <c r="G1633" i="1"/>
  <c r="G1641" i="1"/>
  <c r="G1649" i="1"/>
  <c r="G1657" i="1"/>
  <c r="G1665" i="1"/>
  <c r="G1673" i="1"/>
  <c r="G1681" i="1"/>
  <c r="F7" i="5"/>
  <c r="E141" i="6"/>
  <c r="E38" i="9"/>
  <c r="B38" i="9" s="1"/>
  <c r="B85" i="9"/>
  <c r="B101" i="9"/>
  <c r="B117" i="9"/>
  <c r="B133" i="9"/>
  <c r="D135" i="5"/>
  <c r="F136" i="5"/>
  <c r="F259" i="5"/>
  <c r="D254" i="5"/>
  <c r="B32" i="9"/>
  <c r="E338" i="9"/>
  <c r="B338" i="9" s="1"/>
  <c r="E54" i="9"/>
  <c r="B54" i="9" s="1"/>
  <c r="E73" i="9"/>
  <c r="B73" i="9" s="1"/>
  <c r="B83" i="9"/>
  <c r="B91" i="9"/>
  <c r="B99" i="9"/>
  <c r="B107" i="9"/>
  <c r="B115" i="9"/>
  <c r="B123" i="9"/>
  <c r="B131" i="9"/>
  <c r="B139" i="9"/>
  <c r="B147" i="9"/>
  <c r="B155" i="9"/>
  <c r="E161" i="9"/>
  <c r="B161" i="9" s="1"/>
  <c r="E169" i="9"/>
  <c r="B169" i="9" s="1"/>
  <c r="G194" i="9"/>
  <c r="E194" i="9" s="1"/>
  <c r="B194" i="9" s="1"/>
  <c r="B236" i="9"/>
  <c r="B243" i="9"/>
  <c r="B250" i="9"/>
  <c r="B257" i="9"/>
  <c r="F290" i="9"/>
  <c r="B290" i="9" s="1"/>
  <c r="H314" i="9"/>
  <c r="E322" i="9"/>
  <c r="B322" i="9" s="1"/>
  <c r="B332" i="9"/>
  <c r="F218" i="5"/>
  <c r="F276" i="5"/>
  <c r="D35" i="6"/>
  <c r="B62" i="9"/>
  <c r="G182" i="9"/>
  <c r="E182" i="9" s="1"/>
  <c r="B182" i="9" s="1"/>
  <c r="G198" i="9"/>
  <c r="E198" i="9" s="1"/>
  <c r="B198" i="9" s="1"/>
  <c r="G202" i="9"/>
  <c r="E202" i="9" s="1"/>
  <c r="B202" i="9" s="1"/>
  <c r="G206" i="9"/>
  <c r="E206" i="9" s="1"/>
  <c r="B206" i="9" s="1"/>
  <c r="B241" i="9"/>
  <c r="B70" i="9"/>
  <c r="G192" i="9"/>
  <c r="E192" i="9" s="1"/>
  <c r="B192" i="9" s="1"/>
  <c r="L207" i="9"/>
  <c r="F207" i="9" s="1"/>
  <c r="G211" i="9"/>
  <c r="E211" i="9" s="1"/>
  <c r="B211" i="9" s="1"/>
  <c r="G215" i="9"/>
  <c r="E215" i="9" s="1"/>
  <c r="B215" i="9" s="1"/>
  <c r="G219" i="9"/>
  <c r="E219" i="9" s="1"/>
  <c r="B219" i="9" s="1"/>
  <c r="G223" i="9"/>
  <c r="E223" i="9" s="1"/>
  <c r="B223" i="9" s="1"/>
  <c r="G227" i="9"/>
  <c r="E227" i="9" s="1"/>
  <c r="B227" i="9" s="1"/>
  <c r="F196" i="5"/>
  <c r="F202" i="5"/>
  <c r="F296" i="5"/>
  <c r="D89" i="6"/>
  <c r="F115" i="6"/>
  <c r="B296" i="9"/>
  <c r="E78" i="9"/>
  <c r="B78" i="9" s="1"/>
  <c r="E158" i="9"/>
  <c r="B158" i="9" s="1"/>
  <c r="B166" i="9"/>
  <c r="G174" i="9"/>
  <c r="E174" i="9" s="1"/>
  <c r="B174" i="9" s="1"/>
  <c r="G180" i="9"/>
  <c r="G186" i="9"/>
  <c r="E186" i="9" s="1"/>
  <c r="B186" i="9" s="1"/>
  <c r="B237" i="9"/>
  <c r="F298" i="9"/>
  <c r="G314" i="9"/>
  <c r="G315" i="9"/>
  <c r="E315" i="9" s="1"/>
  <c r="B315" i="9" s="1"/>
  <c r="E46" i="9"/>
  <c r="B46" i="9" s="1"/>
  <c r="E57" i="9"/>
  <c r="B57" i="9" s="1"/>
  <c r="E86" i="9"/>
  <c r="B86" i="9" s="1"/>
  <c r="E94" i="9"/>
  <c r="B94" i="9" s="1"/>
  <c r="E102" i="9"/>
  <c r="B102" i="9" s="1"/>
  <c r="E110" i="9"/>
  <c r="B110" i="9" s="1"/>
  <c r="E118" i="9"/>
  <c r="B118" i="9" s="1"/>
  <c r="H180" i="9"/>
  <c r="B235" i="9"/>
  <c r="B242" i="9"/>
  <c r="B249" i="9"/>
  <c r="B261" i="9"/>
  <c r="F282" i="9"/>
  <c r="B282" i="9" s="1"/>
  <c r="B292" i="9"/>
  <c r="B324" i="9"/>
  <c r="G313" i="9"/>
  <c r="H179" i="9"/>
  <c r="H308" i="9"/>
  <c r="M228" i="9"/>
  <c r="G179" i="9"/>
  <c r="G177" i="9"/>
  <c r="E177" i="9" s="1"/>
  <c r="B177" i="9" s="1"/>
  <c r="G175" i="9"/>
  <c r="E175" i="9" s="1"/>
  <c r="B175" i="9" s="1"/>
  <c r="G308" i="9"/>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H309" i="9"/>
  <c r="G309" i="9"/>
  <c r="E309" i="9" s="1"/>
  <c r="B309" i="9" s="1"/>
  <c r="G302" i="9"/>
  <c r="E302" i="9" s="1"/>
  <c r="B302" i="9" s="1"/>
  <c r="G300" i="9"/>
  <c r="E300" i="9" s="1"/>
  <c r="B300" i="9" s="1"/>
  <c r="G207" i="9"/>
  <c r="E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G178" i="9"/>
  <c r="E178" i="9" s="1"/>
  <c r="B178" i="9" s="1"/>
  <c r="G190" i="9"/>
  <c r="E190" i="9" s="1"/>
  <c r="B190" i="9" s="1"/>
  <c r="G200" i="9"/>
  <c r="E200" i="9" s="1"/>
  <c r="B200" i="9" s="1"/>
  <c r="G204" i="9"/>
  <c r="E204" i="9" s="1"/>
  <c r="B204" i="9" s="1"/>
  <c r="B229" i="9"/>
  <c r="B285" i="9"/>
  <c r="H313" i="9"/>
  <c r="F150" i="5"/>
  <c r="E176" i="5"/>
  <c r="E65" i="9"/>
  <c r="B65" i="9" s="1"/>
  <c r="G184" i="9"/>
  <c r="E184" i="9" s="1"/>
  <c r="B184" i="9" s="1"/>
  <c r="G209" i="9"/>
  <c r="E209" i="9" s="1"/>
  <c r="B209" i="9" s="1"/>
  <c r="G213" i="9"/>
  <c r="E213" i="9" s="1"/>
  <c r="B213" i="9" s="1"/>
  <c r="G217" i="9"/>
  <c r="E217" i="9" s="1"/>
  <c r="B217" i="9" s="1"/>
  <c r="G221" i="9"/>
  <c r="E221" i="9" s="1"/>
  <c r="B221" i="9" s="1"/>
  <c r="G225" i="9"/>
  <c r="E225" i="9" s="1"/>
  <c r="B225" i="9" s="1"/>
  <c r="B233" i="9"/>
  <c r="B245" i="9"/>
  <c r="F266" i="9"/>
  <c r="B266" i="9" s="1"/>
  <c r="B276" i="9"/>
  <c r="B283" i="9"/>
  <c r="D45" i="8" l="1"/>
  <c r="C1621" i="1" s="1"/>
  <c r="G1601" i="1"/>
  <c r="H1582" i="1"/>
  <c r="D44" i="8"/>
  <c r="I39" i="3" s="1"/>
  <c r="B207" i="9"/>
  <c r="F228" i="9"/>
  <c r="E24" i="9"/>
  <c r="H578" i="1"/>
  <c r="G578" i="1"/>
  <c r="H565" i="1"/>
  <c r="G565" i="1"/>
  <c r="E180" i="9"/>
  <c r="B180" i="9" s="1"/>
  <c r="G485" i="1"/>
  <c r="H473" i="1"/>
  <c r="G473" i="1"/>
  <c r="H460" i="1"/>
  <c r="G460" i="1"/>
  <c r="E360" i="4"/>
  <c r="F648" i="4"/>
  <c r="H226" i="1"/>
  <c r="F153" i="4"/>
  <c r="D149" i="1"/>
  <c r="E6" i="4"/>
  <c r="F49" i="4"/>
  <c r="H45" i="1"/>
  <c r="G45" i="1"/>
  <c r="F430" i="4"/>
  <c r="C424" i="1"/>
  <c r="D1011" i="1"/>
  <c r="F89" i="6"/>
  <c r="C1484" i="1"/>
  <c r="B24" i="9"/>
  <c r="F129" i="6"/>
  <c r="C1524" i="1"/>
  <c r="F273" i="4"/>
  <c r="C269" i="1"/>
  <c r="H1680" i="1"/>
  <c r="G1680" i="1"/>
  <c r="F629" i="4"/>
  <c r="C623" i="1"/>
  <c r="I1564" i="1"/>
  <c r="E535" i="4"/>
  <c r="D530" i="1"/>
  <c r="I1577" i="1"/>
  <c r="F373" i="4"/>
  <c r="C368" i="1"/>
  <c r="E152" i="4"/>
  <c r="D160" i="1"/>
  <c r="F82" i="4"/>
  <c r="C78" i="1"/>
  <c r="G347" i="9"/>
  <c r="E347" i="9" s="1"/>
  <c r="D141" i="6"/>
  <c r="F5" i="6"/>
  <c r="H27" i="3"/>
  <c r="C1400" i="1"/>
  <c r="E313" i="9"/>
  <c r="B313" i="9" s="1"/>
  <c r="B228" i="9"/>
  <c r="F135" i="5"/>
  <c r="C1140" i="1"/>
  <c r="F202" i="4"/>
  <c r="C198" i="1"/>
  <c r="E430" i="4"/>
  <c r="D425" i="1"/>
  <c r="D535" i="4"/>
  <c r="F536" i="4"/>
  <c r="C530" i="1"/>
  <c r="I31" i="3"/>
  <c r="D1536" i="1"/>
  <c r="E308" i="9"/>
  <c r="B308" i="9" s="1"/>
  <c r="F35" i="6"/>
  <c r="H28" i="3"/>
  <c r="C1430" i="1"/>
  <c r="F88" i="5"/>
  <c r="C1093" i="1"/>
  <c r="I23" i="3"/>
  <c r="D1074" i="1"/>
  <c r="I1551" i="1"/>
  <c r="I1561" i="1"/>
  <c r="I1574" i="1"/>
  <c r="I1568" i="1"/>
  <c r="H641" i="1"/>
  <c r="G641" i="1"/>
  <c r="G342" i="9"/>
  <c r="E342" i="9" s="1"/>
  <c r="F321" i="4"/>
  <c r="C316" i="1"/>
  <c r="F106" i="4"/>
  <c r="C102" i="1"/>
  <c r="H642" i="1"/>
  <c r="G642" i="1"/>
  <c r="E418" i="4"/>
  <c r="D413" i="1" s="1"/>
  <c r="D355" i="1"/>
  <c r="H1627" i="1"/>
  <c r="G1627" i="1"/>
  <c r="E417" i="4"/>
  <c r="D412" i="1" s="1"/>
  <c r="D303" i="1"/>
  <c r="I17" i="3"/>
  <c r="E422" i="4"/>
  <c r="D2" i="1"/>
  <c r="F43" i="4"/>
  <c r="C39" i="1"/>
  <c r="I1557" i="1"/>
  <c r="E179" i="9"/>
  <c r="B179" i="9" s="1"/>
  <c r="E314" i="9"/>
  <c r="B314" i="9" s="1"/>
  <c r="F361" i="4"/>
  <c r="D360" i="4"/>
  <c r="C356" i="1"/>
  <c r="B345" i="9"/>
  <c r="E344" i="9"/>
  <c r="I10" i="3" s="1"/>
  <c r="F134" i="4"/>
  <c r="C130" i="1"/>
  <c r="I1544" i="1"/>
  <c r="D69" i="5"/>
  <c r="I1552" i="1"/>
  <c r="F221" i="4"/>
  <c r="C217" i="1"/>
  <c r="F7" i="4"/>
  <c r="D6" i="4"/>
  <c r="C3" i="1"/>
  <c r="F176" i="5"/>
  <c r="H24" i="3"/>
  <c r="C1180" i="1"/>
  <c r="E175" i="5"/>
  <c r="D1179" i="1" s="1"/>
  <c r="H19" i="9"/>
  <c r="E19" i="9" s="1"/>
  <c r="B19" i="9" s="1"/>
  <c r="I24" i="3"/>
  <c r="D1180" i="1"/>
  <c r="F254" i="5"/>
  <c r="D250" i="5"/>
  <c r="C1258" i="1"/>
  <c r="F309" i="4"/>
  <c r="D308" i="4"/>
  <c r="C304" i="1"/>
  <c r="F522" i="4"/>
  <c r="C516" i="1"/>
  <c r="D152" i="4"/>
  <c r="I1543" i="1"/>
  <c r="F164" i="4"/>
  <c r="I40" i="3" l="1"/>
  <c r="C1620" i="1"/>
  <c r="K1480" i="9"/>
  <c r="G343" i="9"/>
  <c r="E343" i="9" s="1"/>
  <c r="B343" i="9" s="1"/>
  <c r="G1620" i="1"/>
  <c r="H1620" i="1"/>
  <c r="H149" i="1"/>
  <c r="G149" i="1"/>
  <c r="H356" i="1"/>
  <c r="G356" i="1"/>
  <c r="H1258" i="1"/>
  <c r="G1258" i="1"/>
  <c r="D418" i="4"/>
  <c r="F360" i="4"/>
  <c r="C355" i="1"/>
  <c r="F141" i="6"/>
  <c r="H31" i="3"/>
  <c r="C1536" i="1"/>
  <c r="G269" i="1"/>
  <c r="H269" i="1"/>
  <c r="H1484" i="1"/>
  <c r="G1484" i="1"/>
  <c r="F250" i="5"/>
  <c r="H25" i="3"/>
  <c r="C1254" i="1"/>
  <c r="E346" i="9"/>
  <c r="B347" i="9"/>
  <c r="H18" i="3"/>
  <c r="D299" i="4"/>
  <c r="F152" i="4"/>
  <c r="C148" i="1"/>
  <c r="D175" i="5"/>
  <c r="H1093" i="1"/>
  <c r="G1093" i="1"/>
  <c r="G530" i="1"/>
  <c r="H530" i="1"/>
  <c r="G78" i="1"/>
  <c r="H78" i="1"/>
  <c r="E640" i="4"/>
  <c r="D634" i="1" s="1"/>
  <c r="D529" i="1"/>
  <c r="H1524" i="1"/>
  <c r="G1524" i="1"/>
  <c r="H299" i="9"/>
  <c r="H1180" i="1"/>
  <c r="G1180" i="1"/>
  <c r="E643" i="4"/>
  <c r="D417" i="1"/>
  <c r="F6" i="4"/>
  <c r="H17" i="3"/>
  <c r="D422" i="4"/>
  <c r="C2" i="1"/>
  <c r="G1430" i="1"/>
  <c r="H1430" i="1"/>
  <c r="D640" i="4"/>
  <c r="F535" i="4"/>
  <c r="C529" i="1"/>
  <c r="G160" i="1"/>
  <c r="H160" i="1"/>
  <c r="H623" i="1"/>
  <c r="G623" i="1"/>
  <c r="H1621" i="1"/>
  <c r="G1621" i="1"/>
  <c r="H11" i="3"/>
  <c r="H23" i="3"/>
  <c r="F69" i="5"/>
  <c r="C1074" i="1"/>
  <c r="D6" i="5"/>
  <c r="G304" i="1"/>
  <c r="H304" i="1"/>
  <c r="G102" i="1"/>
  <c r="H102" i="1"/>
  <c r="H425" i="1"/>
  <c r="G425" i="1"/>
  <c r="H9" i="3"/>
  <c r="G1400" i="1"/>
  <c r="H1400" i="1"/>
  <c r="I18" i="3"/>
  <c r="E299" i="4"/>
  <c r="D148" i="1"/>
  <c r="B342" i="9"/>
  <c r="H1140" i="1"/>
  <c r="G1140" i="1"/>
  <c r="H516" i="1"/>
  <c r="G516" i="1"/>
  <c r="H3" i="1"/>
  <c r="G3" i="1"/>
  <c r="G130" i="1"/>
  <c r="H130" i="1"/>
  <c r="F308" i="4"/>
  <c r="D417" i="4"/>
  <c r="C303" i="1"/>
  <c r="G217" i="1"/>
  <c r="H217" i="1"/>
  <c r="G39" i="1"/>
  <c r="H39" i="1"/>
  <c r="E639" i="4"/>
  <c r="D633" i="1" s="1"/>
  <c r="D424" i="1"/>
  <c r="G424" i="1" s="1"/>
  <c r="H368" i="1"/>
  <c r="G368" i="1"/>
  <c r="G316" i="1"/>
  <c r="H316" i="1"/>
  <c r="G198" i="1"/>
  <c r="H198" i="1"/>
  <c r="D639" i="4"/>
  <c r="E341" i="9" l="1"/>
  <c r="I11" i="3" s="1"/>
  <c r="F417" i="4"/>
  <c r="C412" i="1"/>
  <c r="F175" i="5"/>
  <c r="C1179" i="1"/>
  <c r="F6" i="5"/>
  <c r="G306" i="9"/>
  <c r="E306" i="9" s="1"/>
  <c r="B306" i="9" s="1"/>
  <c r="G299" i="9"/>
  <c r="E299" i="9" s="1"/>
  <c r="C1011" i="1"/>
  <c r="H2" i="1"/>
  <c r="G2" i="1"/>
  <c r="D637" i="1"/>
  <c r="D643" i="4"/>
  <c r="D424" i="4"/>
  <c r="F422" i="4"/>
  <c r="C417" i="1"/>
  <c r="F299" i="4"/>
  <c r="D423" i="4"/>
  <c r="D301" i="4"/>
  <c r="C295" i="1"/>
  <c r="F418" i="4"/>
  <c r="C413" i="1"/>
  <c r="K3" i="9"/>
  <c r="I9" i="3"/>
  <c r="H1074" i="1"/>
  <c r="G1074" i="1"/>
  <c r="H424" i="1"/>
  <c r="G148" i="1"/>
  <c r="H148" i="1"/>
  <c r="H355" i="1"/>
  <c r="G355" i="1"/>
  <c r="H529" i="1"/>
  <c r="G529" i="1"/>
  <c r="N3" i="9"/>
  <c r="D300" i="4"/>
  <c r="H1536" i="1"/>
  <c r="G1536" i="1"/>
  <c r="F639" i="4"/>
  <c r="C633" i="1"/>
  <c r="G303" i="1"/>
  <c r="H303" i="1"/>
  <c r="E423" i="4"/>
  <c r="E301" i="4"/>
  <c r="D297" i="1" s="1"/>
  <c r="D295" i="1"/>
  <c r="E300" i="4"/>
  <c r="D296" i="1" s="1"/>
  <c r="F640" i="4"/>
  <c r="C634" i="1"/>
  <c r="H1254" i="1"/>
  <c r="G1254" i="1"/>
  <c r="H417" i="1" l="1"/>
  <c r="G417" i="1"/>
  <c r="H8" i="3"/>
  <c r="H1011" i="1"/>
  <c r="G1011" i="1"/>
  <c r="H413" i="1"/>
  <c r="G413" i="1"/>
  <c r="F643" i="4"/>
  <c r="C637" i="1"/>
  <c r="F300" i="4"/>
  <c r="C296" i="1"/>
  <c r="H295" i="1"/>
  <c r="G295" i="1"/>
  <c r="F301" i="4"/>
  <c r="C297" i="1"/>
  <c r="G1179" i="1"/>
  <c r="H1179" i="1"/>
  <c r="B299" i="9"/>
  <c r="E425" i="4"/>
  <c r="D420" i="1" s="1"/>
  <c r="E644" i="4"/>
  <c r="D418" i="1"/>
  <c r="H20" i="9"/>
  <c r="E424" i="4"/>
  <c r="D419" i="1" s="1"/>
  <c r="G20" i="9"/>
  <c r="F423" i="4"/>
  <c r="D425" i="4"/>
  <c r="D644" i="4"/>
  <c r="C418" i="1"/>
  <c r="C419" i="1"/>
  <c r="G412" i="1"/>
  <c r="H412" i="1"/>
  <c r="H634" i="1"/>
  <c r="G634" i="1"/>
  <c r="H633" i="1"/>
  <c r="G633" i="1"/>
  <c r="F424" i="4" l="1"/>
  <c r="H297" i="1"/>
  <c r="G297" i="1"/>
  <c r="G418" i="1"/>
  <c r="H418" i="1"/>
  <c r="D646" i="4"/>
  <c r="F644" i="4"/>
  <c r="C638" i="1"/>
  <c r="E646" i="4"/>
  <c r="D638" i="1"/>
  <c r="E645" i="4"/>
  <c r="F425" i="4"/>
  <c r="C420" i="1"/>
  <c r="G296" i="1"/>
  <c r="H296" i="1"/>
  <c r="M3" i="9"/>
  <c r="E20" i="9"/>
  <c r="B20" i="9" s="1"/>
  <c r="H637" i="1"/>
  <c r="G637" i="1"/>
  <c r="D645" i="4"/>
  <c r="H419" i="1"/>
  <c r="G419" i="1"/>
  <c r="E650" i="4" l="1"/>
  <c r="D640" i="1"/>
  <c r="H333" i="9"/>
  <c r="G333" i="9"/>
  <c r="E333" i="9" s="1"/>
  <c r="F646" i="4"/>
  <c r="D650" i="4"/>
  <c r="C640" i="1"/>
  <c r="G638" i="1"/>
  <c r="H638" i="1"/>
  <c r="D649" i="4"/>
  <c r="F645" i="4"/>
  <c r="C639" i="1"/>
  <c r="G297" i="9"/>
  <c r="E297" i="9" s="1"/>
  <c r="B297" i="9" s="1"/>
  <c r="E649" i="4"/>
  <c r="D639" i="1"/>
  <c r="H420" i="1"/>
  <c r="G420" i="1"/>
  <c r="H640" i="1" l="1"/>
  <c r="G640" i="1"/>
  <c r="H20" i="3"/>
  <c r="F650" i="4"/>
  <c r="C644" i="1"/>
  <c r="B333" i="9"/>
  <c r="E298" i="9"/>
  <c r="I8" i="3" s="1"/>
  <c r="I19" i="3"/>
  <c r="D643" i="1"/>
  <c r="H639" i="1"/>
  <c r="G639" i="1"/>
  <c r="H7" i="3"/>
  <c r="H19" i="3"/>
  <c r="F649" i="4"/>
  <c r="C643" i="1"/>
  <c r="I20" i="3"/>
  <c r="D644" i="1"/>
  <c r="H643" i="1" l="1"/>
  <c r="G643" i="1"/>
  <c r="H644" i="1"/>
  <c r="G644" i="1"/>
  <c r="J3" i="9"/>
  <c r="G295" i="9" l="1"/>
  <c r="L293" i="9"/>
  <c r="F293" i="9" s="1"/>
  <c r="H295" i="9"/>
  <c r="H18" i="9"/>
  <c r="G18" i="9"/>
  <c r="G22" i="9"/>
  <c r="M16" i="9"/>
  <c r="L15" i="9"/>
  <c r="K13" i="9"/>
  <c r="J10" i="9"/>
  <c r="I7" i="9"/>
  <c r="K5" i="9"/>
  <c r="L16" i="9"/>
  <c r="H15" i="9"/>
  <c r="J13" i="9"/>
  <c r="K8" i="9"/>
  <c r="J5" i="9"/>
  <c r="H21" i="9"/>
  <c r="I17" i="9"/>
  <c r="G16" i="9"/>
  <c r="J11" i="9"/>
  <c r="I8" i="9"/>
  <c r="K6" i="9"/>
  <c r="G15" i="9"/>
  <c r="I13" i="9"/>
  <c r="K11" i="9"/>
  <c r="J8" i="9"/>
  <c r="H16" i="9"/>
  <c r="I5" i="9"/>
  <c r="J17" i="9"/>
  <c r="G21" i="9"/>
  <c r="J7" i="9"/>
  <c r="J6" i="9"/>
  <c r="K9" i="9"/>
  <c r="I11" i="9"/>
  <c r="K10" i="9"/>
  <c r="I6" i="9"/>
  <c r="H22" i="9"/>
  <c r="G17" i="9"/>
  <c r="I12" i="9"/>
  <c r="K7" i="9"/>
  <c r="M15" i="9"/>
  <c r="I9" i="9"/>
  <c r="J9" i="9"/>
  <c r="H17" i="9"/>
  <c r="J12" i="9"/>
  <c r="K12" i="9"/>
  <c r="E21" i="9" l="1"/>
  <c r="B21" i="9" s="1"/>
  <c r="E15" i="9"/>
  <c r="E17" i="9"/>
  <c r="B17" i="9" s="1"/>
  <c r="E5" i="9"/>
  <c r="B5" i="9" s="1"/>
  <c r="E18" i="9"/>
  <c r="B18" i="9" s="1"/>
  <c r="E9" i="9"/>
  <c r="B9" i="9" s="1"/>
  <c r="E12" i="9"/>
  <c r="B12" i="9" s="1"/>
  <c r="F15" i="9"/>
  <c r="F16" i="9"/>
  <c r="E6" i="9"/>
  <c r="B6" i="9" s="1"/>
  <c r="E11" i="9"/>
  <c r="B11" i="9" s="1"/>
  <c r="E8" i="9"/>
  <c r="B8" i="9" s="1"/>
  <c r="E22" i="9"/>
  <c r="B22" i="9" s="1"/>
  <c r="E16" i="9"/>
  <c r="E7" i="9"/>
  <c r="B7" i="9" s="1"/>
  <c r="E10" i="9"/>
  <c r="B10" i="9" s="1"/>
  <c r="B293" i="9"/>
  <c r="F23" i="9"/>
  <c r="E13" i="9"/>
  <c r="B13" i="9" s="1"/>
  <c r="E295" i="9"/>
  <c r="B15" i="9" l="1"/>
  <c r="B16" i="9"/>
  <c r="F14" i="9"/>
  <c r="F3" i="9" s="1"/>
  <c r="E14" i="9"/>
  <c r="I13" i="3" s="1"/>
  <c r="B295" i="9"/>
  <c r="E23" i="9"/>
  <c r="I7" i="3" s="1"/>
  <c r="E4" i="9"/>
  <c r="E3" i="9" l="1"/>
</calcChain>
</file>

<file path=xl/sharedStrings.xml><?xml version="1.0" encoding="utf-8"?>
<sst xmlns="http://schemas.openxmlformats.org/spreadsheetml/2006/main" count="4722" uniqueCount="3655">
  <si>
    <t>Obveznik:</t>
  </si>
  <si>
    <t>36047 - OPĆINA BOGDANOVCI</t>
  </si>
  <si>
    <t>Razina:</t>
  </si>
  <si>
    <t>22</t>
  </si>
  <si>
    <t>Razdoblje:</t>
  </si>
  <si>
    <t>2026-03</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</si>
  <si>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</si>
  <si>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</si>
  <si>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</si>
  <si>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</si>
  <si>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</si>
  <si>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</si>
  <si>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</si>
  <si>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</si>
  <si>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</si>
  <si>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</si>
  <si>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</si>
  <si>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</si>
  <si>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</si>
  <si>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</si>
  <si>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</si>
  <si>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</si>
  <si>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</si>
  <si>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</si>
  <si>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</si>
  <si>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</si>
  <si>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</si>
  <si>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</si>
  <si>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</si>
  <si>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</si>
  <si>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</si>
  <si>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</si>
  <si>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</si>
  <si>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</si>
  <si>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</si>
  <si>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</si>
  <si>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</si>
  <si>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</si>
  <si>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</si>
  <si>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</si>
  <si>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</si>
  <si>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</si>
  <si>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</si>
  <si>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</si>
  <si>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</si>
  <si>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</si>
  <si>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</si>
  <si>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</si>
  <si>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</si>
  <si>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</si>
  <si>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</si>
  <si>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</si>
  <si>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</si>
  <si>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</si>
  <si>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</si>
  <si>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</si>
  <si>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</si>
  <si>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</si>
  <si>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</si>
  <si>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</si>
  <si>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</si>
  <si>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</si>
  <si>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</si>
  <si>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</si>
  <si>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</si>
  <si>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</si>
  <si>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</si>
  <si>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</si>
  <si>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</si>
  <si>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</si>
  <si>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</si>
  <si>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</si>
  <si>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</si>
  <si>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</si>
  <si>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</si>
  <si>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</si>
  <si>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</si>
  <si>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</si>
  <si>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</si>
  <si>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</si>
  <si>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</si>
  <si>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</si>
  <si>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</si>
  <si>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</si>
  <si>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</si>
  <si>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</si>
  <si>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</si>
  <si>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</si>
  <si>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</si>
  <si>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</si>
  <si>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</si>
  <si>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</si>
  <si>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</si>
  <si>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</si>
  <si>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</si>
  <si>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</si>
  <si>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</si>
  <si>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</si>
  <si>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</si>
  <si>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</si>
  <si>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</si>
  <si>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</si>
  <si>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</si>
  <si>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</si>
  <si>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</si>
  <si>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</si>
  <si>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</si>
  <si>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</si>
  <si>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</si>
  <si>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</si>
  <si>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</si>
  <si>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</si>
  <si>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</si>
  <si>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</si>
  <si>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</si>
  <si>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</si>
  <si>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</si>
  <si>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</si>
  <si>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</si>
  <si>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</si>
  <si>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</si>
  <si>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</si>
  <si>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</si>
  <si>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</si>
  <si>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</si>
  <si>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</si>
  <si>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</si>
  <si>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</si>
  <si>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</si>
  <si>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</si>
  <si>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</si>
  <si>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</si>
  <si>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</si>
  <si>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</si>
  <si>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</si>
  <si>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</si>
  <si>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</si>
  <si>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</si>
  <si>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</si>
  <si>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</si>
  <si>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</si>
  <si>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</si>
  <si>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</si>
  <si>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</si>
  <si>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</si>
  <si>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</si>
  <si>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</si>
  <si>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</si>
  <si>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</si>
  <si>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</si>
  <si>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</si>
  <si>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</si>
  <si>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</si>
  <si>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</si>
  <si>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</si>
  <si>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</si>
  <si>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</si>
  <si>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</si>
  <si>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</si>
  <si>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</si>
  <si>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</si>
  <si>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</si>
  <si>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</si>
  <si>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</si>
  <si>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</si>
  <si>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</si>
  <si>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</si>
  <si>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</si>
  <si>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</si>
  <si>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</si>
  <si>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</si>
  <si>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</si>
  <si>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</si>
  <si>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</si>
  <si>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</si>
  <si>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</si>
  <si>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</si>
  <si>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</si>
  <si>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</si>
  <si>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</si>
  <si>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</si>
  <si>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</si>
  <si>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</si>
  <si>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</si>
  <si>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</si>
  <si>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</si>
  <si>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</si>
  <si>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</si>
  <si>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</si>
  <si>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</si>
  <si>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</si>
  <si>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</si>
  <si>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</si>
  <si>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</si>
  <si>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</si>
  <si>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</si>
  <si>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</si>
  <si>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</si>
  <si>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</si>
  <si>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</si>
  <si>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</si>
  <si>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</si>
  <si>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</si>
  <si>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</si>
  <si>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</si>
  <si>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</si>
  <si>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</si>
  <si>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</si>
  <si>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</si>
  <si>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</si>
  <si>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</si>
  <si>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</si>
  <si>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</si>
  <si>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</si>
  <si>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</si>
  <si>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</si>
  <si>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</si>
  <si>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</si>
  <si>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</si>
  <si>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</si>
  <si>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</si>
  <si>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</si>
  <si>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</si>
  <si>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</si>
  <si>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</si>
  <si>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</si>
  <si>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</si>
  <si>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</si>
  <si>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</si>
  <si>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</si>
  <si>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</si>
  <si>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</si>
  <si>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</si>
  <si>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</si>
  <si>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</si>
  <si>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</si>
  <si>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</si>
  <si>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</si>
  <si>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</si>
  <si>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</si>
  <si>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</si>
  <si>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</si>
  <si>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</si>
  <si>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</si>
  <si>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</si>
  <si>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</si>
  <si>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</si>
  <si>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</si>
  <si>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</si>
  <si>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</si>
  <si>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</si>
  <si>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</si>
  <si>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</si>
  <si>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</si>
  <si>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</si>
  <si>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</si>
  <si>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</si>
  <si>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</si>
  <si>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</si>
  <si>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</si>
  <si>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</si>
  <si>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</si>
  <si>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</si>
  <si>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</si>
  <si>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</si>
  <si>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</si>
  <si>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</si>
  <si>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</si>
  <si>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</si>
  <si>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</si>
  <si>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</si>
  <si>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</si>
  <si>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</si>
  <si>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</si>
  <si>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</si>
  <si>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</si>
  <si>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</si>
  <si>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</si>
  <si>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</si>
  <si>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</si>
  <si>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</si>
  <si>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</si>
  <si>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</si>
  <si>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</si>
  <si>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</si>
  <si>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</si>
  <si>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</si>
  <si>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</si>
  <si>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</si>
  <si>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</si>
  <si>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</si>
  <si>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</si>
  <si>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</si>
  <si>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</si>
  <si>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</si>
  <si>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</si>
  <si>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</si>
  <si>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</si>
  <si>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</si>
  <si>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</si>
  <si>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</si>
  <si>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</si>
  <si>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</si>
  <si>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</si>
  <si>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</si>
  <si>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</si>
  <si>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</si>
  <si>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</si>
  <si>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</si>
  <si>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</si>
  <si>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</si>
  <si>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</si>
  <si>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</si>
  <si>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</si>
  <si>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</si>
  <si>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</si>
  <si>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</si>
  <si>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</si>
  <si>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</si>
  <si>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</si>
  <si>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</si>
  <si>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</si>
  <si>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</si>
  <si>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</si>
  <si>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</si>
  <si>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</si>
  <si>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</si>
  <si>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</si>
  <si>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</si>
  <si>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</si>
  <si>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</si>
  <si>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</si>
  <si>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</si>
  <si>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</si>
  <si>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</si>
  <si>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</si>
  <si>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</si>
  <si>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</si>
  <si>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</si>
  <si>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</si>
  <si>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</si>
  <si>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</si>
  <si>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</si>
  <si>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</si>
  <si>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</si>
  <si>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</si>
  <si>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</si>
  <si>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</si>
  <si>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</si>
  <si>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</si>
  <si>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</si>
  <si>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</si>
  <si>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</si>
  <si>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</si>
  <si>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</si>
  <si>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</si>
  <si>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</si>
  <si>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</si>
  <si>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</si>
  <si>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</si>
  <si>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</si>
  <si>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</si>
  <si>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</si>
  <si>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</si>
  <si>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</si>
  <si>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</si>
  <si>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</si>
  <si>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</si>
  <si>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</si>
  <si>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</si>
  <si>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</si>
  <si>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</si>
  <si>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</si>
  <si>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</si>
  <si>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</si>
  <si>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</si>
  <si>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</si>
  <si>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</si>
  <si>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</si>
  <si>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</si>
  <si>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</si>
  <si>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</si>
  <si>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</si>
  <si>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</si>
  <si>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</si>
  <si>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</si>
  <si>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</si>
  <si>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</si>
  <si>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</si>
  <si>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</si>
  <si>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</si>
  <si>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</si>
  <si>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</si>
  <si>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</si>
  <si>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</si>
  <si>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</si>
  <si>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</si>
  <si>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</si>
  <si>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</si>
  <si>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</si>
  <si>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</si>
  <si>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</si>
  <si>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</si>
  <si>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</si>
  <si>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</si>
  <si>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</si>
  <si>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</si>
  <si>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</si>
  <si>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</si>
  <si>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</si>
  <si>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</si>
  <si>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</si>
  <si>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</si>
  <si>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</si>
  <si>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</si>
  <si>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</si>
  <si>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</si>
  <si>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</si>
  <si>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</si>
  <si>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</si>
  <si>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</si>
  <si>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</si>
  <si>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</si>
  <si>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</si>
  <si>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</si>
  <si>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</si>
  <si>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</si>
  <si>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</si>
  <si>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</si>
  <si>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</si>
  <si>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</si>
  <si>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</si>
  <si>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</si>
  <si>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</si>
  <si>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</si>
  <si>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</si>
  <si>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</si>
  <si>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</si>
  <si>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</si>
  <si>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</si>
  <si>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</si>
  <si>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</si>
  <si>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</si>
  <si>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</si>
  <si>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</si>
  <si>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</si>
  <si>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</si>
  <si>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</si>
  <si>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</si>
  <si>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</si>
  <si>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</si>
  <si>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</si>
  <si>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</si>
  <si>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</si>
  <si>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</si>
  <si>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</si>
  <si>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</si>
  <si>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</si>
  <si>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</si>
  <si>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</si>
  <si>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</si>
  <si>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</si>
  <si>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</si>
  <si>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</si>
  <si>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</si>
  <si>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</si>
  <si>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</si>
  <si>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</si>
  <si>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</si>
  <si>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</si>
  <si>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</si>
  <si>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</si>
  <si>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</si>
  <si>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</si>
  <si>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</si>
  <si>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</si>
  <si>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</si>
  <si>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</si>
  <si>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</si>
  <si>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</si>
  <si>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</si>
  <si>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</si>
  <si>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</si>
  <si>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</si>
  <si>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</si>
  <si>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</si>
  <si>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</si>
  <si>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</si>
  <si>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</si>
  <si>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</si>
  <si>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</si>
  <si>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</si>
  <si>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</si>
  <si>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</si>
  <si>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</si>
  <si>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</si>
  <si>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</si>
  <si>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</si>
  <si>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</si>
  <si>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</si>
  <si>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</si>
  <si>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</si>
  <si>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</si>
  <si>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</si>
  <si>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</si>
  <si>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</si>
  <si>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</si>
  <si>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</si>
  <si>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</si>
  <si>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</si>
  <si>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</si>
  <si>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</si>
  <si>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</si>
  <si>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</si>
  <si>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</si>
  <si>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</si>
  <si>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</si>
  <si>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</si>
  <si>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</si>
  <si>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</si>
  <si>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</si>
  <si>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</si>
  <si>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</si>
  <si>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</si>
  <si>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</si>
  <si>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</si>
  <si>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</si>
  <si>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</si>
  <si>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</si>
  <si>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</si>
  <si>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</si>
  <si>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</si>
  <si>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</si>
  <si>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</si>
  <si>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</si>
  <si>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</si>
  <si>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</si>
  <si>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</si>
  <si>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</si>
  <si>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</si>
  <si>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</si>
  <si>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</si>
  <si>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</si>
  <si>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</si>
  <si>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</si>
  <si>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</si>
  <si>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</si>
  <si>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</si>
  <si>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</si>
  <si>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</si>
  <si>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</si>
  <si>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</si>
  <si>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</si>
  <si>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</si>
  <si>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</si>
  <si>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</si>
  <si>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</si>
  <si>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</si>
  <si>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</si>
  <si>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</si>
  <si>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</si>
  <si>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</si>
  <si>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</si>
  <si>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</si>
  <si>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</si>
  <si>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</si>
  <si>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</si>
  <si>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</si>
  <si>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</si>
  <si>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</si>
  <si>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</si>
  <si>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</si>
  <si>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</si>
  <si>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</si>
  <si>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</si>
  <si>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</si>
  <si>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</si>
  <si>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</si>
  <si>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</si>
  <si>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</si>
  <si>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</si>
  <si>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</si>
  <si>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</si>
  <si>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</si>
  <si>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</si>
  <si>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</si>
  <si>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</si>
  <si>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</si>
  <si>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</si>
  <si>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</si>
  <si>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</si>
  <si>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</si>
  <si>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</si>
  <si>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</si>
  <si>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</si>
  <si>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</si>
  <si>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</si>
  <si>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</si>
  <si>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</si>
  <si>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</si>
  <si>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</si>
  <si>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</si>
  <si>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</si>
  <si>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</si>
  <si>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</si>
  <si>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</si>
  <si>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</si>
  <si>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</si>
  <si>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</si>
  <si>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</si>
  <si>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</si>
  <si>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</si>
  <si>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</si>
  <si>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</si>
  <si>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</si>
  <si>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</si>
  <si>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</si>
  <si>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</si>
  <si>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</si>
  <si>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</si>
  <si>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</si>
  <si>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</si>
  <si>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</si>
  <si>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</si>
  <si>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</si>
  <si>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</si>
  <si>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</si>
  <si>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</si>
  <si>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</si>
  <si>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</si>
  <si>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</si>
  <si>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</si>
  <si>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</si>
  <si>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</si>
  <si>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</si>
  <si>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</si>
  <si>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</si>
  <si>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</si>
  <si>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</si>
  <si>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</si>
  <si>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</si>
  <si>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</si>
  <si>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</si>
  <si>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</si>
  <si>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</si>
  <si>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</si>
  <si>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</si>
  <si>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</si>
  <si>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</si>
  <si>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</si>
  <si>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</si>
  <si>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</si>
  <si>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</si>
  <si>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</si>
  <si>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</si>
  <si>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</si>
  <si>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</si>
  <si>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</si>
  <si>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</si>
  <si>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</si>
  <si>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</si>
  <si>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</si>
  <si>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</si>
  <si>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</si>
  <si>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</si>
  <si>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</si>
  <si>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</si>
  <si>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</si>
  <si>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</si>
  <si>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</si>
  <si>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</si>
  <si>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</si>
  <si>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</si>
  <si>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</si>
  <si>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</si>
  <si>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</si>
  <si>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</si>
  <si>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</si>
  <si>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</si>
  <si>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</si>
  <si>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</si>
  <si>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</si>
  <si>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</si>
  <si>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</si>
  <si>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</si>
  <si>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</si>
  <si>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</si>
  <si>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</si>
  <si>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</si>
  <si>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</si>
  <si>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</si>
  <si>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</si>
  <si>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</si>
  <si>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</si>
  <si>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</si>
  <si>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</si>
  <si>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</si>
  <si>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</si>
  <si>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</si>
  <si>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</si>
  <si>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</si>
  <si>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</si>
  <si>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</si>
  <si>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</si>
  <si>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</si>
  <si>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</si>
  <si>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</si>
  <si>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</si>
  <si>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</si>
  <si>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</si>
  <si>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</si>
  <si>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</si>
  <si>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</si>
  <si>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</si>
  <si>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</si>
  <si>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</si>
  <si>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</si>
  <si>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</si>
  <si>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</si>
  <si>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</si>
  <si>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</si>
  <si>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</si>
  <si>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</si>
  <si>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</si>
  <si>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</si>
  <si>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</si>
  <si>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</si>
  <si>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</si>
  <si>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</si>
  <si>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</si>
  <si>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</si>
  <si>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</si>
  <si>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</si>
  <si>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</si>
  <si>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</si>
  <si>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</si>
  <si>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</si>
  <si>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</si>
  <si>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</si>
  <si>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</si>
  <si>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</si>
  <si>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</si>
  <si>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</si>
  <si>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</si>
  <si>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</si>
  <si>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</si>
  <si>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</si>
  <si>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</si>
  <si>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</si>
  <si>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</si>
  <si>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</si>
  <si>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</si>
  <si>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</si>
  <si>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</si>
  <si>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</si>
  <si>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</si>
  <si>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</si>
  <si>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</si>
  <si>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</si>
  <si>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</si>
  <si>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</si>
  <si>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</si>
  <si>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</si>
  <si>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</si>
  <si>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</si>
  <si>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</si>
  <si>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</si>
  <si>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</si>
  <si>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</si>
  <si>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</si>
  <si>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</si>
  <si>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</si>
  <si>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</si>
  <si>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</si>
  <si>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</si>
  <si>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</si>
  <si>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</si>
  <si>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</si>
  <si>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</si>
  <si>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</si>
  <si>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</si>
  <si>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</si>
  <si>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</si>
  <si>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</si>
  <si>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</si>
  <si>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</si>
  <si>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</si>
  <si>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</si>
  <si>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</si>
  <si>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</si>
  <si>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</si>
  <si>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</si>
  <si>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</si>
  <si>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</si>
  <si>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</si>
  <si>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</si>
  <si>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</si>
  <si>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</si>
  <si>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</si>
  <si>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</si>
  <si>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</si>
  <si>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</si>
  <si>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</si>
  <si>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</si>
  <si>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</si>
  <si>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</si>
  <si>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</si>
  <si>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</si>
  <si>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</si>
  <si>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</si>
  <si>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</si>
  <si>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</si>
  <si>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</si>
  <si>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</si>
  <si>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</si>
  <si>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</si>
  <si>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</si>
  <si>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</si>
  <si>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</si>
  <si>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</si>
  <si>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</si>
  <si>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</si>
  <si>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</si>
  <si>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</si>
  <si>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</si>
  <si>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</si>
  <si>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</si>
  <si>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</si>
  <si>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</si>
  <si>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</si>
  <si>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</si>
  <si>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</si>
  <si>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</si>
  <si>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</si>
  <si>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</si>
  <si>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</si>
  <si>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</si>
  <si>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</si>
  <si>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</si>
  <si>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</si>
  <si>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</si>
  <si>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</si>
  <si>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</si>
  <si>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</si>
  <si>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</si>
  <si>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</si>
  <si>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</si>
  <si>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</si>
  <si>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</si>
  <si>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</si>
  <si>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</si>
  <si>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</si>
  <si>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</si>
  <si>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</si>
  <si>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</si>
  <si>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</si>
  <si>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</si>
  <si>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</si>
  <si>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</si>
  <si>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</si>
  <si>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</si>
  <si>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</si>
  <si>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</si>
  <si>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</si>
  <si>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</si>
  <si>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</si>
  <si>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</si>
  <si>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</si>
  <si>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</si>
  <si>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</si>
  <si>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</si>
  <si>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</si>
  <si>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</si>
  <si>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</si>
  <si>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</si>
  <si>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</si>
  <si>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</si>
  <si>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</si>
  <si>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</si>
  <si>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</si>
  <si>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</si>
  <si>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</si>
  <si>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</si>
  <si>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</si>
  <si>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</si>
  <si>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</si>
  <si>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</si>
  <si>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</si>
  <si>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</si>
  <si>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</si>
  <si>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</si>
  <si>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</si>
  <si>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</si>
  <si>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</si>
  <si>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</si>
  <si>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</si>
  <si>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</si>
  <si>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</si>
  <si>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</si>
  <si>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</si>
  <si>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</si>
  <si>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</si>
  <si>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</si>
  <si>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</si>
  <si>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</si>
  <si>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</si>
  <si>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</si>
  <si>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</si>
  <si>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</si>
  <si>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</si>
  <si>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</si>
  <si>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</si>
  <si>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</si>
  <si>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</si>
  <si>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</si>
  <si>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</si>
  <si>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</si>
  <si>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</si>
  <si>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</si>
  <si>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</si>
  <si>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</si>
  <si>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</si>
  <si>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</si>
  <si>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</si>
  <si>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</si>
  <si>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</si>
  <si>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</si>
  <si>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</si>
  <si>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</si>
  <si>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</si>
  <si>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</si>
  <si>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</si>
  <si>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</si>
  <si>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</si>
  <si>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</si>
  <si>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</si>
  <si>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</si>
  <si>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</si>
  <si>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</si>
  <si>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</si>
  <si>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</si>
  <si>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</si>
  <si>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</si>
  <si>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</si>
  <si>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</si>
  <si>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</si>
  <si>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</si>
  <si>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</si>
  <si>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</si>
  <si>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</si>
  <si>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</si>
  <si>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</si>
  <si>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</si>
  <si>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</si>
  <si>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</si>
  <si>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</si>
  <si>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</si>
  <si>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</si>
  <si>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</si>
  <si>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</si>
  <si>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</si>
  <si>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</si>
  <si>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</si>
  <si>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</si>
  <si>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</si>
  <si>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</si>
  <si>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</si>
  <si>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</si>
  <si>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</si>
  <si>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</si>
  <si>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</si>
  <si>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</si>
  <si>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</si>
  <si>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</si>
  <si>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</si>
  <si>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</si>
  <si>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</si>
  <si>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</si>
  <si>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</si>
  <si>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</si>
  <si>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</si>
  <si>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</si>
  <si>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</si>
  <si>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</si>
  <si>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</si>
  <si>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</si>
  <si>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</si>
  <si>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</si>
  <si>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</si>
  <si>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</si>
  <si>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</si>
  <si>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</si>
  <si>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</si>
  <si>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</si>
  <si>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</si>
  <si>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</si>
  <si>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</si>
  <si>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</si>
  <si>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</si>
  <si>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</si>
  <si>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</si>
  <si>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</si>
  <si>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</si>
  <si>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</si>
  <si>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</si>
  <si>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</si>
  <si>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</si>
  <si>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</si>
  <si>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</si>
  <si>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</si>
  <si>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</si>
  <si>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</si>
  <si>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</si>
  <si>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</si>
  <si>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</si>
  <si>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</si>
  <si>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</si>
  <si>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</si>
  <si>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</si>
  <si>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</si>
  <si>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</si>
  <si>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</si>
  <si>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</si>
  <si>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</si>
  <si>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</si>
  <si>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</si>
  <si>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</si>
  <si>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</si>
  <si>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</si>
  <si>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</si>
  <si>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</si>
  <si>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</si>
  <si>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</si>
  <si>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</si>
  <si>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</si>
  <si>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</si>
  <si>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</si>
  <si>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</si>
  <si>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</si>
  <si>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</si>
  <si>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</si>
  <si>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</si>
  <si>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</si>
  <si>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</si>
  <si>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</si>
  <si>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</si>
  <si>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</si>
  <si>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</si>
  <si>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</si>
  <si>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</si>
  <si>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</si>
  <si>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</si>
  <si>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</si>
  <si>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</si>
  <si>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</si>
  <si>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</si>
  <si>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</si>
  <si>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</si>
  <si>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</si>
  <si>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</si>
  <si>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</si>
  <si>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</si>
  <si>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</si>
  <si>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</si>
  <si>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</si>
  <si>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</si>
  <si>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</si>
  <si>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</si>
  <si>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</si>
  <si>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</si>
  <si>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</si>
  <si>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</si>
  <si>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</si>
  <si>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</si>
  <si>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</si>
  <si>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</si>
  <si>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</si>
  <si>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</si>
  <si>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</si>
  <si>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</si>
  <si>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</si>
  <si>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</si>
  <si>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</si>
  <si>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</si>
  <si>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</si>
  <si>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</si>
  <si>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</si>
  <si>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</si>
  <si>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</si>
  <si>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</si>
  <si>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</si>
  <si>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</si>
  <si>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</si>
  <si>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</si>
  <si>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</si>
  <si>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</si>
  <si>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</si>
  <si>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</si>
  <si>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</si>
  <si>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</si>
  <si>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</si>
  <si>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</si>
  <si>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</si>
  <si>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</si>
  <si>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</si>
  <si>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</si>
  <si>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</si>
  <si>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</si>
  <si>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</si>
  <si>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</si>
  <si>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</si>
  <si>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</si>
  <si>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</si>
  <si>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</si>
  <si>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</si>
  <si>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</si>
  <si>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</si>
  <si>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</si>
  <si>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</si>
  <si>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</si>
  <si>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</si>
  <si>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</si>
  <si>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</si>
  <si>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</si>
  <si>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</si>
  <si>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</si>
  <si>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</si>
  <si>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</si>
  <si>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</si>
  <si>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</si>
  <si>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</si>
  <si>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</si>
  <si>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</si>
  <si>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</si>
  <si>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</si>
  <si>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</si>
  <si>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</si>
  <si>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</si>
  <si>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</si>
  <si>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</si>
  <si>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</si>
  <si>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</si>
  <si>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</si>
  <si>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</si>
  <si>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</si>
  <si>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</si>
  <si>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</si>
  <si>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</si>
  <si>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</si>
  <si>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</si>
  <si>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</si>
  <si>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</si>
  <si>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</si>
  <si>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</si>
  <si>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</si>
  <si>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</si>
  <si>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</si>
  <si>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</si>
  <si>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</si>
  <si>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</si>
  <si>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</si>
  <si>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</si>
  <si>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</si>
  <si>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</si>
  <si>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</si>
  <si>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</si>
  <si>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</si>
  <si>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</si>
  <si>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</si>
  <si>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</si>
  <si>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</si>
  <si>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</si>
  <si>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</si>
  <si>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</si>
  <si>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</si>
  <si>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</si>
  <si>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</si>
  <si>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</si>
  <si>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</si>
  <si>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</si>
  <si>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</si>
  <si>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</si>
  <si>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</si>
  <si>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</si>
  <si>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</si>
  <si>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</si>
  <si>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</si>
  <si>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</si>
  <si>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</si>
  <si>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</si>
  <si>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</si>
  <si>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</si>
  <si>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</si>
  <si>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</si>
  <si>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</si>
  <si>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</si>
  <si>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</si>
  <si>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</si>
  <si>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</si>
  <si>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</si>
  <si>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</si>
  <si>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</si>
  <si>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</si>
  <si>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</si>
  <si>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</si>
  <si>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</si>
  <si>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</si>
  <si>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</si>
  <si>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</si>
  <si>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</si>
  <si>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</si>
  <si>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</si>
  <si>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</si>
  <si>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</si>
  <si>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</si>
  <si>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</si>
  <si>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</si>
  <si>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</si>
  <si>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</si>
  <si>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</si>
  <si>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</si>
  <si>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</si>
  <si>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</si>
  <si>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</si>
  <si>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</si>
  <si>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</si>
  <si>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</si>
  <si>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</si>
  <si>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</si>
  <si>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</si>
  <si>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</si>
  <si>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</si>
  <si>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</si>
  <si>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</si>
  <si>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</si>
  <si>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</si>
  <si>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</si>
  <si>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</si>
  <si>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</si>
  <si>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</si>
  <si>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</si>
  <si>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</si>
  <si>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</si>
  <si>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</si>
  <si>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</si>
  <si>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</si>
  <si>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</si>
  <si>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</si>
  <si>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</si>
  <si>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</si>
  <si>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</si>
  <si>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</si>
  <si>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</si>
  <si>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</si>
  <si>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</si>
  <si>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</si>
  <si>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</si>
  <si>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</si>
  <si>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</si>
  <si>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</si>
  <si>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</si>
  <si>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</si>
  <si>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</si>
  <si>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</si>
  <si>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</si>
  <si>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</si>
  <si>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</si>
  <si>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</si>
  <si>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</si>
  <si>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</si>
  <si>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</si>
  <si>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</si>
  <si>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</si>
  <si>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</si>
  <si>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</si>
  <si>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</si>
  <si>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</si>
  <si>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</si>
  <si>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</si>
  <si>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</si>
  <si>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</si>
  <si>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</si>
  <si>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</si>
  <si>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</si>
  <si>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</si>
  <si>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</si>
  <si>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</si>
  <si>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</si>
  <si>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</si>
  <si>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</si>
  <si>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</si>
  <si>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</si>
  <si>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</si>
  <si>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</si>
  <si>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</si>
  <si>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</si>
  <si>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</si>
  <si>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</si>
  <si>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</si>
  <si>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</si>
  <si>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</si>
  <si>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</si>
  <si>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</si>
  <si>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</si>
  <si>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</si>
  <si>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</si>
  <si>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</si>
  <si>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</si>
  <si>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</si>
  <si>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</si>
  <si>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</si>
  <si>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</si>
  <si>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</si>
  <si>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</si>
  <si>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</si>
  <si>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</si>
  <si>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</si>
  <si>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</si>
  <si>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</si>
  <si>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</si>
  <si>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</si>
  <si>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</si>
  <si>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</si>
  <si>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</si>
  <si>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</si>
  <si>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</si>
  <si>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</si>
  <si>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</si>
  <si>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</si>
  <si>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</si>
  <si>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</si>
  <si>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</si>
  <si>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</si>
  <si>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</si>
  <si>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</si>
  <si>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</si>
  <si>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</si>
  <si>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</si>
  <si>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</si>
  <si>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</si>
  <si>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</si>
  <si>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</si>
  <si>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</si>
  <si>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</si>
  <si>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</si>
  <si>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</si>
  <si>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</si>
  <si>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</si>
  <si>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</si>
  <si>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</si>
  <si>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</si>
  <si>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</si>
  <si>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</si>
  <si>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</si>
  <si>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</si>
  <si>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</si>
  <si>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</si>
  <si>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</si>
  <si>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</si>
  <si>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</si>
  <si>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</si>
  <si>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</si>
  <si>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</si>
  <si>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</si>
  <si>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</si>
  <si>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</si>
  <si>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</si>
  <si>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</si>
  <si>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</si>
  <si>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</si>
  <si>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</si>
  <si>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</si>
  <si>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</si>
  <si>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</si>
  <si>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</si>
  <si>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</si>
  <si>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</si>
  <si>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</si>
  <si>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</si>
  <si>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</si>
  <si>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</si>
  <si>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</si>
  <si>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</si>
  <si>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</si>
  <si>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</si>
  <si>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</si>
  <si>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</si>
  <si>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</si>
  <si>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</si>
  <si>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</si>
  <si>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</si>
  <si>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</si>
  <si>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</si>
  <si>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</si>
  <si>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</si>
  <si>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</si>
  <si>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</si>
  <si>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</si>
  <si>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</si>
  <si>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</si>
  <si>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</si>
  <si>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</si>
  <si>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</si>
  <si>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</si>
  <si>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</si>
  <si>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</si>
  <si>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</si>
  <si>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</si>
  <si>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</si>
  <si>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</si>
  <si>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</si>
  <si>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</si>
  <si>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</si>
  <si>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</si>
  <si>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</si>
  <si>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</si>
  <si>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</si>
  <si>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</si>
  <si>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</si>
  <si>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</si>
  <si>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</si>
  <si>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</si>
  <si>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</si>
  <si>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</si>
  <si>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</si>
  <si>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</si>
  <si>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</si>
  <si>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</si>
  <si>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</si>
  <si>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</si>
  <si>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</si>
  <si>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</si>
  <si>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</si>
  <si>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</si>
  <si>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</si>
  <si>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</si>
  <si>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</si>
  <si>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</si>
  <si>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</si>
  <si>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</si>
  <si>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</si>
  <si>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</si>
  <si>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</si>
  <si>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</si>
  <si>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</si>
  <si>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</si>
  <si>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</si>
  <si>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</si>
  <si>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</si>
  <si>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</si>
  <si>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</si>
  <si>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</si>
  <si>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</si>
  <si>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</si>
  <si>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</si>
  <si>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</si>
  <si>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</si>
  <si>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</si>
  <si>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</si>
  <si>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</si>
  <si>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</si>
  <si>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</si>
  <si>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</si>
  <si>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</si>
  <si>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</si>
  <si>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</si>
  <si>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</si>
  <si>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</si>
  <si>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</si>
  <si>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</si>
  <si>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</si>
  <si>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</si>
  <si>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</si>
  <si>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</si>
  <si>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</si>
  <si>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</si>
  <si>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</si>
  <si>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</si>
  <si>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</si>
  <si>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</si>
  <si>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</si>
  <si>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</si>
  <si>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</si>
  <si>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</si>
  <si>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</si>
  <si>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</si>
  <si>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</si>
  <si>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</si>
  <si>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</si>
  <si>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</si>
  <si>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</si>
  <si>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</si>
  <si>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</si>
  <si>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</si>
  <si>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</si>
  <si>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</si>
  <si>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</si>
  <si>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</si>
  <si>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</si>
  <si>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</si>
  <si>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</si>
  <si>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</si>
  <si>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</si>
  <si>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</si>
  <si>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</si>
  <si>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</si>
  <si>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</si>
  <si>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</si>
  <si>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</si>
  <si>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</si>
  <si>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</si>
  <si>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</si>
  <si>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</si>
  <si>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</si>
  <si>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</si>
  <si>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</si>
  <si>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</si>
  <si>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</si>
  <si>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</si>
  <si>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</si>
  <si>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</si>
  <si>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</si>
  <si>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</si>
  <si>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</si>
  <si>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</si>
  <si>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</si>
  <si>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</si>
  <si>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</si>
  <si>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</si>
  <si>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</si>
  <si>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</si>
  <si>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</si>
  <si>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</si>
  <si>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</si>
  <si>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</si>
  <si>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</si>
  <si>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</si>
  <si>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</si>
  <si>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</si>
  <si>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</si>
  <si>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</si>
  <si>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</si>
  <si>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</si>
  <si>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</si>
  <si>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</si>
  <si>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</si>
  <si>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</si>
  <si>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</si>
  <si>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</si>
  <si>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</si>
  <si>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</si>
  <si>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</si>
  <si>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</si>
  <si>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</si>
  <si>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</si>
  <si>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</si>
  <si>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</si>
  <si>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</si>
  <si>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</si>
  <si>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</si>
  <si>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</si>
  <si>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</si>
  <si>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</si>
  <si>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</si>
  <si>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</si>
  <si>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</si>
  <si>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</si>
  <si>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</si>
  <si>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</si>
  <si>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</si>
  <si>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</si>
  <si>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</si>
  <si>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</si>
  <si>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</si>
  <si>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</si>
  <si>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</si>
  <si>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</si>
  <si>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</si>
  <si>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</si>
  <si>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</si>
  <si>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</si>
  <si>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</si>
  <si>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</si>
  <si>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</si>
  <si>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</si>
  <si>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</si>
  <si>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</si>
  <si>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</si>
  <si>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</si>
  <si>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</si>
  <si>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</si>
  <si>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</si>
  <si>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</si>
  <si>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</si>
  <si>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</si>
  <si>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</si>
  <si>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</si>
  <si>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</si>
  <si>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</si>
  <si>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</si>
  <si>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</si>
  <si>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</si>
  <si>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</si>
  <si>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</si>
  <si>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</si>
  <si>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</si>
  <si>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</si>
  <si>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</si>
  <si>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</si>
  <si>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</si>
  <si>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</si>
  <si>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</si>
  <si>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</si>
  <si>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</si>
  <si>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</si>
  <si>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</si>
  <si>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</si>
  <si>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</si>
  <si>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</si>
  <si>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</si>
  <si>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</si>
  <si>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</si>
  <si>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</si>
  <si>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</si>
  <si>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</si>
  <si>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</si>
  <si>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</si>
  <si>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</si>
  <si>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</si>
  <si>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</si>
  <si>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</si>
  <si>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</si>
  <si>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</si>
  <si>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</si>
  <si>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</si>
  <si>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</si>
  <si>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</si>
  <si>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</si>
  <si>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</si>
  <si>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</si>
  <si>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</si>
  <si>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</si>
  <si>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</si>
  <si>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</si>
  <si>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</si>
  <si>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</si>
  <si>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</si>
  <si>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</si>
  <si>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</si>
  <si>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</si>
  <si>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</si>
  <si>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</si>
  <si>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</si>
  <si>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</si>
  <si>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</si>
  <si>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</si>
  <si>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</si>
  <si>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</si>
  <si>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</si>
  <si>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</si>
  <si>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</si>
  <si>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</si>
  <si>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</si>
  <si>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</si>
  <si>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</si>
  <si>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</si>
  <si>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</si>
  <si>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</si>
  <si>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</si>
  <si>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</si>
  <si>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</si>
  <si>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</si>
  <si>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</si>
  <si>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</si>
  <si>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</si>
  <si>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</si>
  <si>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</si>
  <si>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</si>
  <si>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</si>
  <si>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</si>
  <si>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</si>
  <si>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</si>
  <si>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</si>
  <si>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</si>
  <si>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</si>
  <si>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</si>
  <si>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</si>
  <si>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</si>
  <si>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</si>
  <si>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</si>
  <si>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</si>
  <si>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</si>
  <si>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</si>
  <si>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</si>
  <si>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</si>
  <si>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</si>
  <si>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</si>
  <si>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</si>
  <si>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</si>
  <si>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</si>
  <si>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</si>
  <si>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</si>
  <si>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</si>
  <si>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</si>
  <si>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</si>
  <si>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</si>
  <si>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</si>
  <si>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</si>
  <si>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</si>
  <si>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</si>
  <si>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</si>
  <si>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</si>
  <si>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</si>
  <si>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</si>
  <si>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</si>
  <si>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</si>
  <si>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</si>
  <si>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</si>
  <si>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</si>
  <si>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</si>
  <si>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</si>
  <si>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</si>
  <si>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</si>
  <si>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</si>
  <si>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</si>
  <si>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</si>
  <si>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</si>
  <si>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</si>
  <si>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</si>
  <si>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</si>
  <si>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</si>
  <si>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</si>
  <si>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</si>
  <si>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</si>
  <si>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</si>
  <si>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</si>
  <si>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</si>
  <si>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</si>
  <si>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</si>
  <si>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</si>
  <si>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</si>
  <si>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</si>
  <si>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</si>
  <si>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</si>
  <si>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</si>
  <si>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</si>
  <si>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</si>
  <si>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</si>
  <si>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</si>
  <si>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</si>
  <si>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</si>
  <si>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</si>
  <si>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</si>
  <si>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</si>
  <si>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</si>
  <si>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</si>
  <si>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</si>
  <si>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</si>
  <si>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</si>
  <si>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</si>
  <si>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</si>
  <si>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</si>
  <si>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</si>
  <si>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</si>
  <si>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</si>
  <si>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</si>
  <si>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</si>
  <si>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</si>
  <si>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</si>
  <si>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</si>
  <si>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</si>
  <si>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</si>
  <si>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</si>
  <si>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</si>
  <si>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</si>
  <si>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</si>
  <si>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</si>
  <si>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</si>
  <si>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</si>
  <si>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</si>
  <si>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</si>
  <si>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</si>
  <si>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</si>
  <si>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</si>
  <si>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</si>
  <si>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</si>
  <si>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</si>
  <si>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</si>
  <si>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</si>
  <si>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</si>
  <si>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</si>
  <si>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</si>
  <si>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</si>
  <si>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</si>
  <si>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</si>
  <si>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</si>
  <si>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</si>
  <si>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</si>
  <si>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</si>
  <si>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</si>
  <si>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</si>
  <si>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</si>
  <si>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</si>
  <si>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</si>
  <si>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</si>
  <si>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</si>
  <si>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</si>
  <si>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</si>
  <si>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</si>
  <si>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</si>
  <si>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</si>
  <si>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</si>
  <si>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</si>
  <si>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</si>
  <si>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</si>
  <si>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</si>
  <si>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</si>
  <si>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</si>
  <si>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</si>
  <si>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</si>
  <si>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</si>
  <si>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</si>
  <si>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</si>
  <si>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</si>
  <si>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</si>
  <si>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</si>
  <si>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</si>
  <si>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</si>
  <si>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</si>
  <si>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</si>
  <si>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</si>
  <si>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</si>
  <si>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</si>
  <si>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</si>
  <si>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</si>
  <si>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</si>
  <si>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</si>
  <si>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</si>
  <si>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</si>
  <si>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</si>
  <si>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</si>
  <si>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</si>
  <si>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</si>
  <si>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</si>
  <si>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</si>
  <si>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</si>
  <si>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</si>
  <si>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</si>
  <si>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</si>
  <si>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</si>
  <si>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</si>
  <si>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</si>
  <si>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</si>
  <si>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</si>
  <si>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</si>
  <si>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</si>
  <si>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</si>
  <si>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</si>
  <si>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</si>
  <si>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</si>
  <si>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</si>
  <si>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</si>
  <si>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</si>
  <si>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</si>
  <si>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</si>
  <si>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</si>
  <si>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</si>
  <si>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</si>
  <si>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</si>
  <si>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</si>
  <si>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</si>
  <si>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</si>
  <si>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</si>
  <si>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</si>
  <si>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</si>
  <si>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</si>
  <si>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</si>
  <si>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</si>
  <si>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</si>
  <si>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</si>
  <si>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</si>
  <si>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</si>
  <si>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</si>
  <si>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</si>
  <si>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</si>
  <si>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</si>
  <si>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</si>
  <si>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</si>
  <si>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</si>
  <si>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</si>
  <si>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</si>
  <si>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</si>
  <si>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</si>
  <si>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</si>
  <si>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</si>
  <si>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</si>
  <si>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</si>
  <si>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</si>
  <si>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</si>
  <si>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</si>
  <si>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</si>
  <si>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</si>
  <si>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</si>
  <si>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</si>
  <si>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</si>
  <si>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</si>
  <si>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</si>
  <si>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</si>
  <si>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</si>
  <si>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</si>
  <si>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</si>
  <si>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</si>
  <si>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</si>
  <si>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</si>
  <si>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</si>
  <si>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</si>
  <si>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</si>
  <si>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</si>
  <si>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</si>
  <si>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</si>
  <si>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</si>
  <si>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</si>
  <si>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</si>
  <si>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</si>
  <si>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</si>
  <si>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</si>
  <si>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</si>
  <si>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</si>
  <si>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</si>
  <si>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</si>
  <si>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</si>
  <si>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</si>
  <si>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</si>
  <si>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</si>
  <si>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</si>
  <si>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</si>
  <si>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</si>
  <si>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</si>
  <si>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</si>
  <si>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</si>
  <si>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</si>
  <si>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</si>
  <si>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</si>
  <si>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</si>
  <si>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</si>
  <si>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</si>
  <si>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</si>
  <si>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</si>
  <si>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</si>
  <si>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</si>
  <si>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</si>
  <si>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</si>
  <si>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</si>
  <si>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</si>
  <si>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</si>
  <si>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</si>
  <si>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</si>
  <si>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</si>
  <si>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</si>
  <si>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</si>
  <si>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</si>
  <si>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</si>
  <si>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</si>
  <si>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</si>
  <si>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</si>
  <si>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</si>
  <si>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</si>
  <si>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</si>
  <si>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</si>
  <si>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</si>
  <si>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</si>
  <si>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</si>
  <si>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</si>
  <si>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</si>
  <si>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</si>
  <si>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</si>
  <si>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</si>
  <si>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</si>
  <si>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</si>
  <si>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</si>
  <si>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</si>
  <si>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8.4.0</t>
  </si>
  <si>
    <t>Izvještaji proračuna, proračunskih i izvanproračunskih korisnika</t>
  </si>
  <si>
    <t>RKP:</t>
  </si>
  <si>
    <t>Popunjen</t>
  </si>
  <si>
    <t>Broj pogrešaka</t>
  </si>
  <si>
    <t>Pregled 
popunjenosti
obrazaca i 
stanje kontrola:</t>
  </si>
  <si>
    <t>PR-RAS</t>
  </si>
  <si>
    <t>Naziv obveznika:</t>
  </si>
  <si>
    <t>OPĆINA BOGDANOVCI</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</si>
  <si>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</si>
  <si>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</si>
  <si>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</si>
  <si>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</si>
  <si>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</si>
  <si>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</si>
  <si>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</si>
  <si>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</si>
  <si>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</si>
  <si>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</si>
  <si>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</si>
  <si>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</si>
  <si>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</si>
  <si>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</si>
  <si>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</si>
  <si>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</si>
  <si>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</si>
  <si>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</si>
  <si>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</si>
  <si>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</si>
  <si>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</si>
  <si>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</si>
  <si>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</si>
  <si>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</si>
  <si>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</si>
  <si>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</si>
  <si>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</si>
  <si>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</si>
  <si>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</si>
  <si>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</si>
  <si>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</si>
  <si>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</si>
  <si>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</si>
  <si>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</si>
  <si>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</si>
  <si>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</si>
  <si>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</si>
  <si>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</si>
  <si>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</si>
  <si>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</si>
  <si>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</si>
  <si>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</si>
  <si>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</si>
  <si>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</si>
  <si>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</si>
  <si>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</si>
  <si>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</si>
  <si>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</si>
  <si>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</si>
  <si>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</si>
  <si>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</si>
  <si>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</si>
  <si>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</si>
  <si>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</si>
  <si>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</si>
  <si>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</si>
  <si>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</si>
  <si>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</si>
  <si>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</si>
  <si>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</si>
  <si>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</si>
  <si>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</si>
  <si>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</si>
  <si>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</si>
  <si>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</si>
  <si>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</si>
  <si>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</si>
  <si>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</si>
  <si>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</si>
  <si>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</si>
  <si>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</si>
  <si>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</si>
  <si>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</si>
  <si>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</si>
  <si>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</si>
  <si>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</si>
  <si>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</si>
  <si>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</si>
  <si>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</si>
  <si>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</si>
  <si>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</si>
  <si>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</si>
  <si>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</si>
  <si>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</si>
  <si>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</si>
  <si>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</si>
  <si>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</si>
  <si>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</si>
  <si>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</si>
  <si>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</si>
  <si>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</si>
  <si>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</si>
  <si>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</si>
  <si>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</si>
  <si>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</si>
  <si>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</si>
  <si>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</si>
  <si>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</si>
  <si>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</si>
  <si>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</si>
  <si>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</si>
  <si>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</si>
  <si>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</si>
  <si>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</si>
  <si>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</si>
  <si>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</si>
  <si>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</si>
  <si>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</si>
  <si>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</si>
  <si>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</si>
  <si>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</si>
  <si>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</si>
  <si>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</si>
  <si>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</si>
  <si>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</si>
  <si>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</si>
  <si>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</si>
  <si>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</si>
  <si>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</si>
  <si>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</si>
  <si>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</si>
  <si>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</si>
  <si>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</si>
  <si>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</si>
  <si>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</si>
  <si>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</si>
  <si>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</si>
  <si>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</si>
  <si>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</si>
  <si>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</si>
  <si>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</si>
  <si>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</si>
  <si>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</si>
  <si>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</si>
  <si>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</si>
  <si>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</si>
  <si>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</si>
  <si>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</si>
  <si>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</si>
  <si>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</si>
  <si>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</si>
  <si>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</si>
  <si>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</si>
  <si>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IZVJEŠTAJ O OBVEZAMA</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</si>
  <si>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</si>
  <si>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</si>
  <si>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</si>
  <si>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</si>
  <si>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</si>
  <si>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</si>
  <si>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</si>
  <si>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</si>
  <si>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</si>
  <si>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</si>
  <si>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</si>
  <si>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</si>
  <si>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</si>
  <si>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</si>
  <si>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</si>
  <si>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</si>
  <si>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</si>
  <si>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</si>
  <si>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</si>
  <si>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</si>
  <si>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</si>
  <si>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</si>
  <si>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</si>
  <si>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</si>
  <si>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</si>
  <si>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</si>
  <si>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</si>
  <si>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</si>
  <si>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</si>
  <si>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</si>
  <si>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</si>
  <si>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</si>
  <si>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</si>
  <si>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</si>
  <si>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</si>
  <si>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</si>
  <si>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</si>
  <si>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</si>
  <si>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</si>
  <si>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</si>
  <si>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</si>
  <si>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</si>
  <si>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</si>
  <si>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</si>
  <si>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</si>
  <si>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</si>
  <si>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</si>
  <si>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</si>
  <si>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</si>
  <si>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</si>
  <si>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</si>
  <si>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</si>
  <si>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</si>
  <si>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</si>
  <si>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</si>
  <si>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</si>
  <si>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</si>
  <si>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</si>
  <si>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</si>
  <si>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</si>
  <si>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</si>
  <si>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</si>
  <si>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</si>
  <si>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</si>
  <si>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</si>
  <si>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</si>
  <si>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</si>
  <si>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</si>
  <si>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</si>
  <si>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</si>
  <si>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</si>
  <si>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</si>
  <si>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</si>
  <si>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</si>
  <si>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</si>
  <si>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</si>
  <si>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</si>
  <si>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</si>
  <si>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</si>
  <si>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</si>
  <si>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</si>
  <si>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</si>
  <si>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</si>
  <si>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</si>
  <si>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</si>
  <si>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</si>
  <si>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</si>
  <si>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</si>
  <si>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</si>
  <si>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</si>
  <si>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</si>
  <si>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</si>
  <si>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</si>
  <si>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</si>
  <si>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</si>
  <si>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</si>
  <si>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</si>
  <si>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</si>
  <si>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</si>
  <si>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</si>
  <si>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</si>
  <si>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</si>
  <si>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</si>
  <si>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</si>
  <si>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</si>
  <si>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</si>
  <si>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</si>
  <si>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</si>
  <si>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</si>
  <si>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</si>
  <si>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</si>
  <si>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</si>
  <si>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</si>
  <si>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</si>
  <si>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</si>
  <si>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</si>
  <si>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</si>
  <si>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</si>
  <si>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</si>
  <si>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</si>
  <si>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</si>
  <si>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</si>
  <si>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</si>
  <si>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</si>
  <si>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</si>
  <si>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</si>
  <si>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</si>
  <si>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</si>
  <si>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</si>
  <si>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</si>
  <si>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</si>
  <si>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</si>
  <si>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</si>
  <si>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</si>
  <si>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</si>
  <si>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</si>
  <si>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</si>
  <si>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</si>
  <si>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</si>
  <si>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</si>
  <si>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</si>
  <si>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</si>
  <si>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</si>
  <si>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</si>
  <si>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</si>
  <si>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</si>
  <si>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</si>
  <si>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</si>
  <si>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</si>
  <si>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</si>
  <si>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</si>
  <si>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</si>
  <si>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</si>
  <si>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</si>
  <si>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</si>
  <si>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</si>
  <si>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</si>
  <si>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</si>
  <si>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</si>
  <si>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</si>
  <si>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</si>
  <si>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</si>
  <si>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</si>
  <si>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</si>
  <si>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</si>
  <si>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</si>
  <si>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</si>
  <si>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</si>
  <si>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</si>
  <si>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</si>
  <si>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</si>
  <si>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</si>
  <si>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</si>
  <si>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</si>
  <si>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</si>
  <si>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</si>
  <si>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</si>
  <si>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</si>
  <si>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</si>
  <si>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</si>
  <si>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</si>
  <si>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</si>
  <si>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</si>
  <si>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</si>
  <si>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</si>
  <si>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</si>
  <si>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</si>
  <si>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</si>
  <si>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</si>
  <si>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</si>
  <si>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</si>
  <si>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</si>
  <si>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</si>
  <si>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</si>
  <si>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</si>
  <si>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</si>
  <si>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</si>
  <si>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</si>
  <si>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</si>
  <si>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</si>
  <si>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</si>
  <si>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</si>
  <si>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</si>
  <si>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</si>
  <si>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</si>
  <si>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</si>
  <si>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</si>
  <si>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</si>
  <si>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</si>
  <si>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</si>
  <si>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</si>
  <si>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</si>
  <si>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</si>
  <si>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</si>
  <si>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</si>
  <si>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</si>
  <si>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</si>
  <si>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</si>
  <si>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</si>
  <si>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</si>
  <si>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</si>
  <si>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</si>
  <si>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</si>
  <si>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</si>
  <si>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</si>
  <si>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</si>
  <si>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</si>
  <si>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</si>
  <si>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</si>
  <si>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</si>
  <si>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</si>
  <si>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</si>
  <si>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</si>
  <si>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</si>
  <si>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</si>
  <si>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</si>
  <si>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</si>
  <si>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</si>
  <si>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</si>
  <si>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</si>
  <si>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</si>
  <si>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</si>
  <si>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</si>
  <si>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</si>
  <si>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</si>
  <si>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</si>
  <si>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</si>
  <si>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</si>
  <si>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</si>
  <si>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</si>
  <si>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</si>
  <si>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</si>
  <si>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</si>
  <si>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</si>
  <si>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</si>
  <si>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</si>
  <si>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</si>
  <si>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</si>
  <si>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</si>
  <si>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</si>
  <si>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</si>
  <si>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</si>
  <si>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</si>
  <si>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</si>
  <si>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</si>
  <si>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</si>
  <si>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</si>
  <si>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</si>
  <si>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</si>
  <si>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</si>
  <si>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</si>
  <si>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</si>
  <si>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</si>
  <si>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</si>
  <si>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</si>
  <si>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</si>
  <si>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</si>
  <si>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</si>
  <si>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</si>
  <si>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</si>
  <si>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</si>
  <si>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</si>
  <si>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</si>
  <si>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</si>
  <si>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</si>
  <si>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</si>
  <si>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</si>
  <si>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</si>
  <si>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</si>
  <si>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</si>
  <si>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</si>
  <si>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</si>
  <si>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</si>
  <si>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</si>
  <si>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</si>
  <si>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</si>
  <si>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</si>
  <si>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</si>
  <si>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</si>
  <si>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</si>
  <si>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</si>
  <si>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</si>
  <si>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</si>
  <si>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</si>
  <si>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</si>
  <si>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</si>
  <si>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</si>
  <si>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</si>
  <si>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</si>
  <si>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</si>
  <si>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</si>
  <si>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</si>
  <si>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</si>
  <si>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</si>
  <si>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</si>
  <si>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</si>
  <si>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</si>
  <si>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</si>
  <si>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</si>
  <si>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</si>
  <si>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</si>
  <si>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</si>
  <si>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</si>
  <si>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</si>
  <si>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</si>
  <si>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</si>
  <si>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</si>
  <si>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</si>
  <si>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</si>
  <si>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</si>
  <si>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</si>
  <si>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</si>
  <si>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</si>
  <si>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</si>
  <si>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</si>
  <si>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</si>
  <si>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</si>
  <si>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</si>
  <si>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</si>
  <si>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</si>
  <si>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</si>
  <si>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</si>
  <si>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</si>
  <si>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</si>
  <si>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</si>
  <si>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</si>
  <si>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</si>
  <si>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</si>
  <si>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</si>
  <si>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</si>
  <si>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</si>
  <si>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</si>
  <si>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</si>
  <si>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</si>
  <si>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</si>
  <si>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</si>
  <si>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</si>
  <si>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</si>
  <si>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</si>
  <si>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</si>
  <si>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23</t>
  </si>
  <si>
    <t>Obveze za rashode poslovanja (šifre N231 do N239)</t>
  </si>
  <si>
    <t>N23</t>
  </si>
  <si>
    <t>231</t>
  </si>
  <si>
    <t>Obveze za zaposlene</t>
  </si>
  <si>
    <t>N231</t>
  </si>
  <si>
    <t>232</t>
  </si>
  <si>
    <t>Obveze za materijalne rashode</t>
  </si>
  <si>
    <t>N232</t>
  </si>
  <si>
    <t>234</t>
  </si>
  <si>
    <t>Obveze za financijske rashode</t>
  </si>
  <si>
    <t>N234</t>
  </si>
  <si>
    <t>235</t>
  </si>
  <si>
    <t>Obveze za subvencije</t>
  </si>
  <si>
    <t>N235</t>
  </si>
  <si>
    <t>236</t>
  </si>
  <si>
    <t>Obveze za pomoći dane u inozemstvo i unutar općeg proračuna</t>
  </si>
  <si>
    <t>N236</t>
  </si>
  <si>
    <t>237</t>
  </si>
  <si>
    <t>Obveze za naknade građanima i kućanstvima</t>
  </si>
  <si>
    <t>N237</t>
  </si>
  <si>
    <t>238</t>
  </si>
  <si>
    <t>Obveze za donacije, kazne, naknade šteta i kapitalne pomoći</t>
  </si>
  <si>
    <t>N238</t>
  </si>
  <si>
    <t>239</t>
  </si>
  <si>
    <t>Ostale tekuće obveze</t>
  </si>
  <si>
    <t>N239</t>
  </si>
  <si>
    <t>24</t>
  </si>
  <si>
    <t>Obveze za nabavu nefinancijske imovine</t>
  </si>
  <si>
    <t>N24</t>
  </si>
  <si>
    <t>dio 25,26</t>
  </si>
  <si>
    <t>Obveze za financijsku imovinu (šifre 'N251, 253' + N254 + N256 + 'N262,263,2643,2644,2645,2653,2654,267' + 'N261,2646,2647,2648,2655,2656')</t>
  </si>
  <si>
    <t>N dio 25,26</t>
  </si>
  <si>
    <t>Obveze za čekove i mjenice</t>
  </si>
  <si>
    <t>N251, 253</t>
  </si>
  <si>
    <t>254</t>
  </si>
  <si>
    <t>Obveze za obveznice</t>
  </si>
  <si>
    <t>N254</t>
  </si>
  <si>
    <t>256</t>
  </si>
  <si>
    <t>Obveze za ostale vrijednosne papire</t>
  </si>
  <si>
    <t>N256</t>
  </si>
  <si>
    <t>262,263,2643,2644,
2645,2653,2654,267</t>
  </si>
  <si>
    <t>Obveze za tuzemne kredite i zajmove</t>
  </si>
  <si>
    <t>N262,263,2643,2644,2645,2653,2654,267</t>
  </si>
  <si>
    <t>261,2646,2647, 2648,2655,2656</t>
  </si>
  <si>
    <t>Obveze za inozemne kredite i zajmove</t>
  </si>
  <si>
    <t>N261,2646,2647,2648,2655,2656</t>
  </si>
  <si>
    <t>27</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</si>
  <si>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</si>
  <si>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</si>
  <si>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</si>
  <si>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</si>
  <si>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</si>
  <si>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</si>
  <si>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</si>
  <si>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</si>
  <si>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</si>
  <si>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</si>
  <si>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</si>
  <si>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</si>
  <si>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</si>
  <si>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</si>
  <si>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</si>
  <si>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</si>
  <si>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</si>
  <si>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</si>
  <si>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</si>
  <si>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</si>
  <si>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</si>
  <si>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</si>
  <si>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</si>
  <si>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</si>
  <si>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</si>
  <si>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</si>
  <si>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</si>
  <si>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</si>
  <si>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</si>
  <si>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</si>
  <si>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</si>
  <si>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</si>
  <si>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</si>
  <si>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</si>
  <si>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</si>
  <si>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</si>
  <si>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</si>
  <si>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</si>
  <si>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</si>
  <si>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</si>
  <si>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</si>
  <si>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</si>
  <si>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</si>
  <si>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</si>
  <si>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</si>
  <si>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</si>
  <si>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</si>
  <si>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</si>
  <si>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</si>
  <si>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</si>
  <si>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</si>
  <si>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</si>
  <si>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</si>
  <si>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</si>
  <si>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</si>
  <si>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</si>
  <si>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</si>
  <si>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</si>
  <si>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</si>
  <si>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</si>
  <si>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</si>
  <si>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</si>
  <si>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</si>
  <si>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</si>
  <si>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</si>
  <si>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</si>
  <si>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</si>
  <si>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</si>
  <si>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</si>
  <si>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</si>
  <si>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</si>
  <si>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</si>
  <si>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</si>
  <si>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</si>
  <si>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</si>
  <si>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</si>
  <si>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</si>
  <si>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</si>
  <si>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</si>
  <si>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</si>
  <si>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</si>
  <si>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</si>
  <si>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</si>
  <si>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</si>
  <si>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</si>
  <si>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</si>
  <si>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</si>
  <si>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</si>
  <si>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</si>
  <si>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</si>
  <si>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</si>
  <si>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</si>
  <si>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</si>
  <si>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</si>
  <si>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</si>
  <si>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</si>
  <si>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</si>
  <si>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</si>
  <si>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</si>
  <si>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</si>
  <si>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</si>
  <si>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</si>
  <si>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</si>
  <si>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</si>
  <si>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</si>
  <si>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</si>
  <si>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Obveze za rashode poslovanja</t>
  </si>
  <si>
    <t>ND23</t>
  </si>
  <si>
    <t>ND24</t>
  </si>
  <si>
    <t>Obveze za financijsku imovinu</t>
  </si>
  <si>
    <t>ND dio 25,26</t>
  </si>
  <si>
    <t>ND27</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</si>
  <si>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</si>
  <si>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</si>
  <si>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</si>
  <si>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</si>
  <si>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</si>
  <si>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</si>
  <si>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</si>
  <si>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</si>
  <si>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</si>
  <si>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</si>
  <si>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</si>
  <si>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Plemeniti metali i ostale pohranjene vrijednosti</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</si>
  <si>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</si>
  <si>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</si>
  <si>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</si>
  <si>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</si>
  <si>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</si>
  <si>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</si>
  <si>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</si>
  <si>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</si>
  <si>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</si>
  <si>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</si>
  <si>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</si>
  <si>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</si>
  <si>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</si>
  <si>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</si>
  <si>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</si>
  <si>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</si>
  <si>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</si>
  <si>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</si>
  <si>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</si>
  <si>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</si>
  <si>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</si>
  <si>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</si>
  <si>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</si>
  <si>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</si>
  <si>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</si>
  <si>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</si>
  <si>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</si>
  <si>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</si>
  <si>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</si>
  <si>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</si>
  <si>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</si>
  <si>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</si>
  <si>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</si>
  <si>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</si>
  <si>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</si>
  <si>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</si>
  <si>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</si>
  <si>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</si>
  <si>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</si>
  <si>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</si>
  <si>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</si>
  <si>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</si>
  <si>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</si>
  <si>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</si>
  <si>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</si>
  <si>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P031</t>
  </si>
  <si>
    <t>P032</t>
  </si>
  <si>
    <t>Obveze za financijske instrumente - vrijednosne papire</t>
  </si>
  <si>
    <t>P033</t>
  </si>
  <si>
    <t>Obveze za kredite i zajmove</t>
  </si>
  <si>
    <t>P034</t>
  </si>
  <si>
    <t>91522</t>
  </si>
  <si>
    <t>Promjene u obujmu obveza (šifre P035 do P038)</t>
  </si>
  <si>
    <t>P035</t>
  </si>
  <si>
    <t>P036</t>
  </si>
  <si>
    <t>P037</t>
  </si>
  <si>
    <t>P038</t>
  </si>
  <si>
    <t>IZVJEŠTAJ O RASHODIMA PREMA FUNKCIJSKOJ KLASIFIKACIJI</t>
  </si>
  <si>
    <t>Brojč. ozn. funk. klas.</t>
  </si>
  <si>
    <t>01</t>
  </si>
  <si>
    <t>Opće javne usluge (šifre 011+012+013+014 do 018)</t>
  </si>
  <si>
    <t>011</t>
  </si>
  <si>
    <t>Izvršna i zakonodavna tijela, financijski i fiskalni poslovi, vanjski poslovi (šifre 0111 do 0113)</t>
  </si>
  <si>
    <t>0111</t>
  </si>
  <si>
    <t>Izvršna i zakonodavna tijela</t>
  </si>
  <si>
    <t>0112</t>
  </si>
  <si>
    <t>Financijski i fiskalni poslovi</t>
  </si>
  <si>
    <t>0113</t>
  </si>
  <si>
    <t>Vanjski poslovi</t>
  </si>
  <si>
    <t>012</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</si>
  <si>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</si>
  <si>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</si>
  <si>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</si>
  <si>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</si>
  <si>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</si>
  <si>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</si>
  <si>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</si>
  <si>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</si>
  <si>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</si>
  <si>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</si>
  <si>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</si>
  <si>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</si>
  <si>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</si>
  <si>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</si>
  <si>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</si>
  <si>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</si>
  <si>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</si>
  <si>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</si>
  <si>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</si>
  <si>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</si>
  <si>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</si>
  <si>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</si>
  <si>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</si>
  <si>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02</t>
  </si>
  <si>
    <t>Obrana (šifre 021 do 025)</t>
  </si>
  <si>
    <t>021</t>
  </si>
  <si>
    <t>Vojna obrana</t>
  </si>
  <si>
    <t>022</t>
  </si>
  <si>
    <t>Civilna obrana</t>
  </si>
  <si>
    <t>023</t>
  </si>
  <si>
    <t>Inozemna vojna pomoć</t>
  </si>
  <si>
    <t>024</t>
  </si>
  <si>
    <t>Istraživanje i razvoj obrane</t>
  </si>
  <si>
    <t>025</t>
  </si>
  <si>
    <t>Rashodi za obranu koji nisu drugdje svrstani</t>
  </si>
  <si>
    <t>03</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</si>
  <si>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</si>
  <si>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</si>
  <si>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</si>
  <si>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</si>
  <si>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</si>
  <si>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</si>
  <si>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</si>
  <si>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</si>
  <si>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</si>
  <si>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</si>
  <si>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</si>
  <si>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</si>
  <si>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</si>
  <si>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04</t>
  </si>
  <si>
    <t>Ekonomski poslovi (šifre 041+042+043+044+045+046+047+048+049)</t>
  </si>
  <si>
    <t>041</t>
  </si>
  <si>
    <t xml:space="preserve">Opći ekonomski, trgovački i poslovi vezani uz rad (šifre 0411+0412) </t>
  </si>
  <si>
    <t>0411</t>
  </si>
  <si>
    <t>Opći ekonomski i trgovački poslovi</t>
  </si>
  <si>
    <t>0412</t>
  </si>
  <si>
    <t>Opći poslovi vezani uz rad</t>
  </si>
  <si>
    <t>042</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</si>
  <si>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</si>
  <si>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</si>
  <si>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</si>
  <si>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</si>
  <si>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</si>
  <si>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</si>
  <si>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</si>
  <si>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</si>
  <si>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</si>
  <si>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</si>
  <si>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</si>
  <si>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</si>
  <si>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</si>
  <si>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</si>
  <si>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</si>
  <si>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</si>
  <si>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</si>
  <si>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</si>
  <si>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</si>
  <si>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</si>
  <si>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</si>
  <si>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</si>
  <si>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</si>
  <si>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</si>
  <si>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</si>
  <si>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</si>
  <si>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</si>
  <si>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</si>
  <si>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</si>
  <si>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</si>
  <si>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</si>
  <si>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</si>
  <si>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</si>
  <si>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</si>
  <si>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</si>
  <si>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</si>
  <si>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</si>
  <si>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</si>
  <si>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</si>
  <si>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</si>
  <si>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</si>
  <si>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</si>
  <si>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</si>
  <si>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</si>
  <si>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</si>
  <si>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</si>
  <si>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</si>
  <si>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</si>
  <si>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</si>
  <si>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</si>
  <si>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</si>
  <si>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</si>
  <si>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</si>
  <si>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</si>
  <si>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</si>
  <si>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</si>
  <si>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</si>
  <si>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</si>
  <si>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</si>
  <si>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</si>
  <si>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</si>
  <si>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</si>
  <si>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</si>
  <si>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</si>
  <si>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</si>
  <si>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</si>
  <si>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</si>
  <si>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</si>
  <si>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</si>
  <si>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049</t>
  </si>
  <si>
    <t>Ekonomski poslovi koji nisu drugdje svrstani</t>
  </si>
  <si>
    <t>05</t>
  </si>
  <si>
    <t>Zaštita okoliša (šifre 051 do 056)</t>
  </si>
  <si>
    <t>051</t>
  </si>
  <si>
    <t>Gospodarenje otpadom</t>
  </si>
  <si>
    <t>052</t>
  </si>
  <si>
    <t>Gospodarenje otpadnim vodama</t>
  </si>
  <si>
    <t>053</t>
  </si>
  <si>
    <t>Smanjenje zagađivanja</t>
  </si>
  <si>
    <t>054</t>
  </si>
  <si>
    <t>Zaštita bioraznolikosti i krajolika</t>
  </si>
  <si>
    <t>055</t>
  </si>
  <si>
    <t>Istraživanje i razvoj: Zaštita okoliša</t>
  </si>
  <si>
    <t>056</t>
  </si>
  <si>
    <t>Poslovi i usluge zaštite okoliša koji nisu drugdje svrstani</t>
  </si>
  <si>
    <t>06</t>
  </si>
  <si>
    <t>Usluge unapređenja stanovanja i zajednice (šifre 061 do 066)</t>
  </si>
  <si>
    <t>061</t>
  </si>
  <si>
    <t>Razvoj stanovanja</t>
  </si>
  <si>
    <t>062</t>
  </si>
  <si>
    <t>Razvoj zajednice</t>
  </si>
  <si>
    <t>063</t>
  </si>
  <si>
    <t>Opskrba vodom</t>
  </si>
  <si>
    <t>064</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</si>
  <si>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</si>
  <si>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</si>
  <si>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</si>
  <si>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</si>
  <si>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</si>
  <si>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</si>
  <si>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</si>
  <si>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</si>
  <si>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</si>
  <si>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</si>
  <si>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</si>
  <si>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</si>
  <si>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</si>
  <si>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</si>
  <si>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</si>
  <si>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</si>
  <si>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</si>
  <si>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</si>
  <si>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</si>
  <si>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</si>
  <si>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</si>
  <si>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</si>
  <si>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</si>
  <si>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</si>
  <si>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</si>
  <si>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</si>
  <si>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</si>
  <si>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</si>
  <si>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</si>
  <si>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</si>
  <si>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</si>
  <si>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</si>
  <si>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</si>
  <si>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</si>
  <si>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</si>
  <si>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</si>
  <si>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</si>
  <si>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</si>
  <si>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</si>
  <si>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</si>
  <si>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</si>
  <si>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</si>
  <si>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</si>
  <si>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</si>
  <si>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</si>
  <si>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</si>
  <si>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</si>
  <si>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</si>
  <si>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</si>
  <si>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</si>
  <si>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</si>
  <si>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</si>
  <si>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</si>
  <si>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</si>
  <si>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</si>
  <si>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</si>
  <si>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</si>
  <si>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</si>
  <si>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</si>
  <si>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</si>
  <si>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</si>
  <si>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</si>
  <si>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</si>
  <si>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</si>
  <si>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</si>
  <si>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</si>
  <si>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</si>
  <si>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</si>
  <si>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</si>
  <si>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</si>
  <si>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</si>
  <si>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</si>
  <si>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</si>
  <si>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</si>
  <si>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</si>
  <si>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</si>
  <si>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</si>
  <si>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</si>
  <si>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</si>
  <si>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</si>
  <si>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</si>
  <si>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</si>
  <si>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</si>
  <si>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</si>
  <si>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</si>
  <si>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</si>
  <si>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</si>
  <si>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</si>
  <si>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</si>
  <si>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</si>
  <si>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</si>
  <si>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</si>
  <si>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</si>
  <si>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</si>
  <si>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</si>
  <si>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</si>
  <si>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</si>
  <si>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</si>
  <si>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</si>
  <si>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</si>
  <si>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</si>
  <si>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</si>
  <si>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</si>
  <si>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</si>
  <si>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</si>
  <si>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</si>
  <si>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</si>
  <si>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</si>
  <si>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</si>
  <si>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IMOVINA</t>
  </si>
  <si>
    <t>IMOVINA (šifre B002+1)</t>
  </si>
  <si>
    <t>B001</t>
  </si>
  <si>
    <t>Nefinancijska imovina (šifre 01+02+03+04+05+06)</t>
  </si>
  <si>
    <t>B002</t>
  </si>
  <si>
    <t>Neproizvedena dugotrajna imovina (šifre 011+012-019)</t>
  </si>
  <si>
    <t>Materijalna imovina - prirodna bogatstva</t>
  </si>
  <si>
    <t>Nematerijalna imovina</t>
  </si>
  <si>
    <t>019</t>
  </si>
  <si>
    <t>Ispravak vrijednosti neproizvedene dugotrajne imovine</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</si>
  <si>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</si>
  <si>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</si>
  <si>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</si>
  <si>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</si>
  <si>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</si>
  <si>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</si>
  <si>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</si>
  <si>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</si>
  <si>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</si>
  <si>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</si>
  <si>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</si>
  <si>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</si>
  <si>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</si>
  <si>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</si>
  <si>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</si>
  <si>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</si>
  <si>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</si>
  <si>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</si>
  <si>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</si>
  <si>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</si>
  <si>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</si>
  <si>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</si>
  <si>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</si>
  <si>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</si>
  <si>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</si>
  <si>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</si>
  <si>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</si>
  <si>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</si>
  <si>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</si>
  <si>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</si>
  <si>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</si>
  <si>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</si>
  <si>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</si>
  <si>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</si>
  <si>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</si>
  <si>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</si>
  <si>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</si>
  <si>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</si>
  <si>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</si>
  <si>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</si>
  <si>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</si>
  <si>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</si>
  <si>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</si>
  <si>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</si>
  <si>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</si>
  <si>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</si>
  <si>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</si>
  <si>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</si>
  <si>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</si>
  <si>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</si>
  <si>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</si>
  <si>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</si>
  <si>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</si>
  <si>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</si>
  <si>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Sitni inventar i autogume (šifre 041+042-049)</t>
  </si>
  <si>
    <t>Zalihe sitnog inventara i autoguma</t>
  </si>
  <si>
    <t>Sitni inventar i autogume u upotrebi</t>
  </si>
  <si>
    <t>Ispravak vrijednosti sitnog inventara i autoguma u upotrebi</t>
  </si>
  <si>
    <t>Dugotrajna nefinancijska imovina u pripremi (šifre 051 do 056)</t>
  </si>
  <si>
    <t>Građevinski objekti u pripremi</t>
  </si>
  <si>
    <t>Postrojenja i oprema u pripremi</t>
  </si>
  <si>
    <t>Prijevozna sredstva u pripremi</t>
  </si>
  <si>
    <t>Višegodišnji nasadi i osnovno stado u pripremi</t>
  </si>
  <si>
    <t>Ostala nematerijalna proizvedena imovina u pripremi</t>
  </si>
  <si>
    <t>Ostala nefinancijska dugotrajna imovina u pripremi</t>
  </si>
  <si>
    <t>Proizvedena kratkotrajna imovina (šifre 061 do 065)</t>
  </si>
  <si>
    <t>Zalihe za obavljanje djelatnosti</t>
  </si>
  <si>
    <t>Proizvodnja u tijeku i gotovi proizvodi</t>
  </si>
  <si>
    <t>Zalihe vojnih sredstava za jednokratnu upotrebu</t>
  </si>
  <si>
    <t>Zaliha robe za daljnju prodaju</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</si>
  <si>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</si>
  <si>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</si>
  <si>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</si>
  <si>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</si>
  <si>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</si>
  <si>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</si>
  <si>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</si>
  <si>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</si>
  <si>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</si>
  <si>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</si>
  <si>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</si>
  <si>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</si>
  <si>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</si>
  <si>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</si>
  <si>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</si>
  <si>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</si>
  <si>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</si>
  <si>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</si>
  <si>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</si>
  <si>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</si>
  <si>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</si>
  <si>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</si>
  <si>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</si>
  <si>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</si>
  <si>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</si>
  <si>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</si>
  <si>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</si>
  <si>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</si>
  <si>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</si>
  <si>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</si>
  <si>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</si>
  <si>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</si>
  <si>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</si>
  <si>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</si>
  <si>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</si>
  <si>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</si>
  <si>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</si>
  <si>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</si>
  <si>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</si>
  <si>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</si>
  <si>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</si>
  <si>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</si>
  <si>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</si>
  <si>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</si>
  <si>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</si>
  <si>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</si>
  <si>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</si>
  <si>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</si>
  <si>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</si>
  <si>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</si>
  <si>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</si>
  <si>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</si>
  <si>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</si>
  <si>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</si>
  <si>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</si>
  <si>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</si>
  <si>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</si>
  <si>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</si>
  <si>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</si>
  <si>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</si>
  <si>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</si>
  <si>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</si>
  <si>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</si>
  <si>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</si>
  <si>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</si>
  <si>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</si>
  <si>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</si>
  <si>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</si>
  <si>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</si>
  <si>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</si>
  <si>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</si>
  <si>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</si>
  <si>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</si>
  <si>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</si>
  <si>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</si>
  <si>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</si>
  <si>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</si>
  <si>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</si>
  <si>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</si>
  <si>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</si>
  <si>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</si>
  <si>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</si>
  <si>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</si>
  <si>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</si>
  <si>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</si>
  <si>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</si>
  <si>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</si>
  <si>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</si>
  <si>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</si>
  <si>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</si>
  <si>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</si>
  <si>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</si>
  <si>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</si>
  <si>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</si>
  <si>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</si>
  <si>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</si>
  <si>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</si>
  <si>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</si>
  <si>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</si>
  <si>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</si>
  <si>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</si>
  <si>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</si>
  <si>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</si>
  <si>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</si>
  <si>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</si>
  <si>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</si>
  <si>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</si>
  <si>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</si>
  <si>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</si>
  <si>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</si>
  <si>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</si>
  <si>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</si>
  <si>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</si>
  <si>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</si>
  <si>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</si>
  <si>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</si>
  <si>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</si>
  <si>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</si>
  <si>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</si>
  <si>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</si>
  <si>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</si>
  <si>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</si>
  <si>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</si>
  <si>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</si>
  <si>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</si>
  <si>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</si>
  <si>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</si>
  <si>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</si>
  <si>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</si>
  <si>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</si>
  <si>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</si>
  <si>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</si>
  <si>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</si>
  <si>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</si>
  <si>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</si>
  <si>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</si>
  <si>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</si>
  <si>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</si>
  <si>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</si>
  <si>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</si>
  <si>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</si>
  <si>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</si>
  <si>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</si>
  <si>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</si>
  <si>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</si>
  <si>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</si>
  <si>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</si>
  <si>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</si>
  <si>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</si>
  <si>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</si>
  <si>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</si>
  <si>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</si>
  <si>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</si>
  <si>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</si>
  <si>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</si>
  <si>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</si>
  <si>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</si>
  <si>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</si>
  <si>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</si>
  <si>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</si>
  <si>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</si>
  <si>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</si>
  <si>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</si>
  <si>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</si>
  <si>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</si>
  <si>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</si>
  <si>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</si>
  <si>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</si>
  <si>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</si>
  <si>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</si>
  <si>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</si>
  <si>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</si>
  <si>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</si>
  <si>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</si>
  <si>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</si>
  <si>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</si>
  <si>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</si>
  <si>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</si>
  <si>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</si>
  <si>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</si>
  <si>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</si>
  <si>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</si>
  <si>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</si>
  <si>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</si>
  <si>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</si>
  <si>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</si>
  <si>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</si>
  <si>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</si>
  <si>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</si>
  <si>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</si>
  <si>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</si>
  <si>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</si>
  <si>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</si>
  <si>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</si>
  <si>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</si>
  <si>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</si>
  <si>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</si>
  <si>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</si>
  <si>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</si>
  <si>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</si>
  <si>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</si>
  <si>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</si>
  <si>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</si>
  <si>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</si>
  <si>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</si>
  <si>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</si>
  <si>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</si>
  <si>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</si>
  <si>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</si>
  <si>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</si>
  <si>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</si>
  <si>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</si>
  <si>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</si>
  <si>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</si>
  <si>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</si>
  <si>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</si>
  <si>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</si>
  <si>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</si>
  <si>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</si>
  <si>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</si>
  <si>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</si>
  <si>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</si>
  <si>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</si>
  <si>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</si>
  <si>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</si>
  <si>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</si>
  <si>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</si>
  <si>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</si>
  <si>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</si>
  <si>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</si>
  <si>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</si>
  <si>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</si>
  <si>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</si>
  <si>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</si>
  <si>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</si>
  <si>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</si>
  <si>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</si>
  <si>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</si>
  <si>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</si>
  <si>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</si>
  <si>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</si>
  <si>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</si>
  <si>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</si>
  <si>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</si>
  <si>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</si>
  <si>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</si>
  <si>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2551</t>
  </si>
  <si>
    <t>Obveze za opcije i druge financijske derivate</t>
  </si>
  <si>
    <t>2561</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</si>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</sst>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trike/>
      <sz val="8"/>
      <name val="Arial"/>
      <family val="2"/>
    </font>
    <font>
      <sz val="9"/>
      <color theme="6"/>
      <name val="Arial"/>
      <family val="2"/>
      <charset val="238"/>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5">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53125" defaultRowHeight="15" customHeight="1" x14ac:dyDescent="0.25"/>
  <cols>
    <col min="1" max="1" width="5.1796875" style="1" customWidth="1"/>
    <col min="2" max="2" width="8.453125" style="1" customWidth="1"/>
    <col min="3" max="12" width="17.54296875" style="1" customWidth="1"/>
    <col min="13" max="26" width="8" style="1" customWidth="1"/>
  </cols>
  <sheetData>
    <row r="1" spans="1:26" ht="12.75" customHeight="1" x14ac:dyDescent="0.25">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5">
      <c r="A2" s="6">
        <v>151</v>
      </c>
      <c r="B2" s="7">
        <v>1</v>
      </c>
      <c r="C2" s="7">
        <f>'PR-RAS'!D6</f>
        <v>444442</v>
      </c>
      <c r="D2" s="7">
        <f>'PR-RAS'!E6</f>
        <v>468828.77</v>
      </c>
      <c r="E2" s="7">
        <v>0</v>
      </c>
      <c r="F2" s="7">
        <v>0</v>
      </c>
      <c r="G2" s="8">
        <f t="shared" ref="G2:G274" si="0">(B2/1000)*(C2*1+D2*2)</f>
        <v>1382.0995400000002</v>
      </c>
      <c r="H2" s="8">
        <f t="shared" ref="H2:H274" si="1">ABS(C2-ROUND(C2,0))+ABS(D2-ROUND(D2,0))</f>
        <v>0.22999999998137355</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96083.11</v>
      </c>
      <c r="D3" s="2">
        <f>'PR-RAS'!E7</f>
        <v>159984.82</v>
      </c>
      <c r="E3" s="2">
        <v>0</v>
      </c>
      <c r="F3" s="2">
        <v>0</v>
      </c>
      <c r="G3" s="3">
        <f t="shared" si="0"/>
        <v>832.10550000000001</v>
      </c>
      <c r="H3" s="3">
        <f t="shared" si="1"/>
        <v>0.28999999999359716</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92050.1</v>
      </c>
      <c r="D4" s="2">
        <f>'PR-RAS'!E8</f>
        <v>151514.62</v>
      </c>
      <c r="E4" s="2">
        <v>0</v>
      </c>
      <c r="F4" s="2">
        <v>0</v>
      </c>
      <c r="G4" s="3">
        <f t="shared" si="0"/>
        <v>1185.23802</v>
      </c>
      <c r="H4" s="3">
        <f t="shared" si="1"/>
        <v>0.48000000001047738</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92050.1</v>
      </c>
      <c r="D5" s="2">
        <f>'PR-RAS'!E9</f>
        <v>151514.62</v>
      </c>
      <c r="E5" s="2">
        <v>0</v>
      </c>
      <c r="F5" s="2">
        <v>0</v>
      </c>
      <c r="G5" s="3">
        <f t="shared" si="0"/>
        <v>1580.31736</v>
      </c>
      <c r="H5" s="3">
        <f t="shared" si="1"/>
        <v>0.48000000001047738</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4033.01</v>
      </c>
      <c r="D19" s="2">
        <f>'PR-RAS'!E23</f>
        <v>7597.57</v>
      </c>
      <c r="E19" s="2">
        <v>0</v>
      </c>
      <c r="F19" s="2">
        <v>0</v>
      </c>
      <c r="G19" s="3">
        <f t="shared" si="0"/>
        <v>346.10669999999999</v>
      </c>
      <c r="H19" s="3">
        <f t="shared" si="1"/>
        <v>0.44000000000050932</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876.04</v>
      </c>
      <c r="E20" s="2">
        <v>0</v>
      </c>
      <c r="F20" s="2">
        <v>0</v>
      </c>
      <c r="G20" s="3">
        <f t="shared" si="0"/>
        <v>33.289519999999996</v>
      </c>
      <c r="H20" s="3">
        <f t="shared" si="1"/>
        <v>3.999999999996362E-2</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4033.01</v>
      </c>
      <c r="D23" s="2">
        <f>'PR-RAS'!E27</f>
        <v>6721.53</v>
      </c>
      <c r="E23" s="2">
        <v>0</v>
      </c>
      <c r="F23" s="2">
        <v>0</v>
      </c>
      <c r="G23" s="3">
        <f t="shared" si="0"/>
        <v>384.47353999999996</v>
      </c>
      <c r="H23" s="3">
        <f t="shared" si="1"/>
        <v>0.48000000000047294</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0</v>
      </c>
      <c r="D25" s="2">
        <f>'PR-RAS'!E29</f>
        <v>872.63</v>
      </c>
      <c r="E25" s="2">
        <v>0</v>
      </c>
      <c r="F25" s="2">
        <v>0</v>
      </c>
      <c r="G25" s="3">
        <f t="shared" si="0"/>
        <v>41.886240000000001</v>
      </c>
      <c r="H25" s="3">
        <f t="shared" si="1"/>
        <v>0.37000000000000455</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0</v>
      </c>
      <c r="D27" s="2">
        <f>'PR-RAS'!E31</f>
        <v>829.63</v>
      </c>
      <c r="E27" s="2">
        <v>0</v>
      </c>
      <c r="F27" s="2">
        <v>0</v>
      </c>
      <c r="G27" s="3">
        <f t="shared" si="0"/>
        <v>43.14076</v>
      </c>
      <c r="H27" s="3">
        <f t="shared" si="1"/>
        <v>0.37000000000000455</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43</v>
      </c>
      <c r="E29" s="2">
        <v>0</v>
      </c>
      <c r="F29" s="2">
        <v>0</v>
      </c>
      <c r="G29" s="3">
        <f t="shared" si="0"/>
        <v>2.4079999999999999</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304003.61</v>
      </c>
      <c r="D45" s="2">
        <f>'PR-RAS'!E49</f>
        <v>269644.64</v>
      </c>
      <c r="E45" s="2">
        <v>0</v>
      </c>
      <c r="F45" s="2">
        <v>0</v>
      </c>
      <c r="G45" s="3">
        <f t="shared" si="0"/>
        <v>37104.887159999998</v>
      </c>
      <c r="H45" s="3">
        <f t="shared" si="1"/>
        <v>0.75</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109038.7</v>
      </c>
      <c r="D54" s="2">
        <f>'PR-RAS'!E58</f>
        <v>76000</v>
      </c>
      <c r="E54" s="2">
        <v>0</v>
      </c>
      <c r="F54" s="2">
        <v>0</v>
      </c>
      <c r="G54" s="3">
        <f t="shared" si="0"/>
        <v>13835.051100000001</v>
      </c>
      <c r="H54" s="3">
        <f t="shared" si="1"/>
        <v>0.30000000000291038</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5288.7</v>
      </c>
      <c r="D55" s="2">
        <f>'PR-RAS'!E59</f>
        <v>0</v>
      </c>
      <c r="E55" s="2">
        <v>0</v>
      </c>
      <c r="F55" s="2">
        <v>0</v>
      </c>
      <c r="G55" s="3">
        <f t="shared" si="0"/>
        <v>285.58979999999997</v>
      </c>
      <c r="H55" s="3">
        <f t="shared" si="1"/>
        <v>0.3000000000001819</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103750</v>
      </c>
      <c r="D56" s="2">
        <f>'PR-RAS'!E60</f>
        <v>76000</v>
      </c>
      <c r="E56" s="2">
        <v>0</v>
      </c>
      <c r="F56" s="2">
        <v>0</v>
      </c>
      <c r="G56" s="3">
        <f t="shared" si="0"/>
        <v>14066.25</v>
      </c>
      <c r="H56" s="3">
        <f t="shared" si="1"/>
        <v>0</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50543.32</v>
      </c>
      <c r="D57" s="2">
        <f>'PR-RAS'!E61</f>
        <v>0</v>
      </c>
      <c r="E57" s="2">
        <v>0</v>
      </c>
      <c r="F57" s="2">
        <v>0</v>
      </c>
      <c r="G57" s="3">
        <f t="shared" si="0"/>
        <v>2830.4259200000001</v>
      </c>
      <c r="H57" s="3">
        <f t="shared" si="1"/>
        <v>0.31999999999970896</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50543.32</v>
      </c>
      <c r="D58" s="2">
        <f>'PR-RAS'!E62</f>
        <v>0</v>
      </c>
      <c r="E58" s="2">
        <v>0</v>
      </c>
      <c r="F58" s="2">
        <v>0</v>
      </c>
      <c r="G58" s="3">
        <f t="shared" si="0"/>
        <v>2880.9692399999999</v>
      </c>
      <c r="H58" s="3">
        <f t="shared" si="1"/>
        <v>0.31999999999970896</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101622.87</v>
      </c>
      <c r="D60" s="2">
        <f>'PR-RAS'!E64</f>
        <v>103094.39999999999</v>
      </c>
      <c r="E60" s="2">
        <v>0</v>
      </c>
      <c r="F60" s="2">
        <v>0</v>
      </c>
      <c r="G60" s="3">
        <f t="shared" si="0"/>
        <v>18160.888529999997</v>
      </c>
      <c r="H60" s="3">
        <f t="shared" si="1"/>
        <v>0.52999999999883585</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101622.87</v>
      </c>
      <c r="D63" s="2">
        <f>'PR-RAS'!E67</f>
        <v>103094.39999999999</v>
      </c>
      <c r="E63" s="2">
        <v>0</v>
      </c>
      <c r="F63" s="2">
        <v>0</v>
      </c>
      <c r="G63" s="3">
        <f>(B63/1000)*(C63*1+D63*2)</f>
        <v>19084.323539999998</v>
      </c>
      <c r="H63" s="3">
        <f>ABS(C63-ROUND(C63,0))+ABS(D63-ROUND(D63,0))</f>
        <v>0.52999999999883585</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42798.720000000001</v>
      </c>
      <c r="D70" s="2">
        <f>'PR-RAS'!E74</f>
        <v>90550.24</v>
      </c>
      <c r="E70" s="2">
        <v>0</v>
      </c>
      <c r="F70" s="2">
        <v>0</v>
      </c>
      <c r="G70" s="3">
        <f t="shared" si="0"/>
        <v>15449.044800000001</v>
      </c>
      <c r="H70" s="3">
        <f t="shared" si="1"/>
        <v>0.52000000000407454</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42798.720000000001</v>
      </c>
      <c r="D71" s="2">
        <f>'PR-RAS'!E75</f>
        <v>90550.24</v>
      </c>
      <c r="E71" s="2">
        <v>0</v>
      </c>
      <c r="F71" s="2">
        <v>0</v>
      </c>
      <c r="G71" s="3">
        <f t="shared" si="0"/>
        <v>15672.944000000003</v>
      </c>
      <c r="H71" s="3">
        <f t="shared" si="1"/>
        <v>0.52000000000407454</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2659.13</v>
      </c>
      <c r="D78" s="2">
        <f>'PR-RAS'!E82</f>
        <v>2502.6499999999996</v>
      </c>
      <c r="E78" s="2">
        <v>0</v>
      </c>
      <c r="F78" s="2">
        <v>0</v>
      </c>
      <c r="G78" s="3">
        <f t="shared" si="0"/>
        <v>590.16110999999989</v>
      </c>
      <c r="H78" s="3">
        <f t="shared" si="1"/>
        <v>0.48000000000047294</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14.76</v>
      </c>
      <c r="D79" s="2">
        <f>'PR-RAS'!E83</f>
        <v>18.12</v>
      </c>
      <c r="E79" s="2">
        <v>0</v>
      </c>
      <c r="F79" s="2">
        <v>0</v>
      </c>
      <c r="G79" s="3">
        <f t="shared" si="0"/>
        <v>3.9780000000000002</v>
      </c>
      <c r="H79" s="3">
        <f t="shared" si="1"/>
        <v>0.36000000000000121</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14.76</v>
      </c>
      <c r="D81" s="2">
        <f>'PR-RAS'!E85</f>
        <v>18.12</v>
      </c>
      <c r="E81" s="2">
        <v>0</v>
      </c>
      <c r="F81" s="2">
        <v>0</v>
      </c>
      <c r="G81" s="3">
        <f t="shared" si="0"/>
        <v>4.08</v>
      </c>
      <c r="H81" s="3">
        <f t="shared" si="1"/>
        <v>0.36000000000000121</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2644.37</v>
      </c>
      <c r="D87" s="2">
        <f>'PR-RAS'!E91</f>
        <v>2484.5299999999997</v>
      </c>
      <c r="E87" s="2">
        <v>0</v>
      </c>
      <c r="F87" s="2">
        <v>0</v>
      </c>
      <c r="G87" s="3">
        <f t="shared" si="0"/>
        <v>654.75497999999993</v>
      </c>
      <c r="H87" s="3">
        <f t="shared" si="1"/>
        <v>0.84000000000014552</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575.28</v>
      </c>
      <c r="D88" s="2">
        <f>'PR-RAS'!E92</f>
        <v>151.94999999999999</v>
      </c>
      <c r="E88" s="2">
        <v>0</v>
      </c>
      <c r="F88" s="2">
        <v>0</v>
      </c>
      <c r="G88" s="3">
        <f t="shared" si="0"/>
        <v>76.488659999999996</v>
      </c>
      <c r="H88" s="3">
        <f t="shared" si="1"/>
        <v>0.32999999999998408</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2069.09</v>
      </c>
      <c r="D89" s="2">
        <f>'PR-RAS'!E93</f>
        <v>2332.58</v>
      </c>
      <c r="E89" s="2">
        <v>0</v>
      </c>
      <c r="F89" s="2">
        <v>0</v>
      </c>
      <c r="G89" s="3">
        <f t="shared" si="0"/>
        <v>592.61399999999992</v>
      </c>
      <c r="H89" s="3">
        <f t="shared" si="1"/>
        <v>0.51000000000021828</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41696.149999999994</v>
      </c>
      <c r="D102" s="2">
        <f>'PR-RAS'!E106</f>
        <v>36523.54</v>
      </c>
      <c r="E102" s="2">
        <v>0</v>
      </c>
      <c r="F102" s="2">
        <v>0</v>
      </c>
      <c r="G102" s="3">
        <f t="shared" si="0"/>
        <v>11589.06623</v>
      </c>
      <c r="H102" s="3">
        <f t="shared" si="1"/>
        <v>0.60999999999330612</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36553.81</v>
      </c>
      <c r="D103" s="2">
        <f>'PR-RAS'!E107</f>
        <v>29729.46</v>
      </c>
      <c r="E103" s="2">
        <v>0</v>
      </c>
      <c r="F103" s="2">
        <v>0</v>
      </c>
      <c r="G103" s="3">
        <f t="shared" si="0"/>
        <v>9793.2984599999982</v>
      </c>
      <c r="H103" s="3">
        <f t="shared" si="1"/>
        <v>0.65000000000145519</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461.32</v>
      </c>
      <c r="D105" s="2">
        <f>'PR-RAS'!E109</f>
        <v>580</v>
      </c>
      <c r="E105" s="2">
        <v>0</v>
      </c>
      <c r="F105" s="2">
        <v>0</v>
      </c>
      <c r="G105" s="3">
        <f t="shared" si="0"/>
        <v>168.61727999999999</v>
      </c>
      <c r="H105" s="3">
        <f t="shared" si="1"/>
        <v>0.31999999999999318</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36092.49</v>
      </c>
      <c r="D107" s="2">
        <f>'PR-RAS'!E111</f>
        <v>29149.46</v>
      </c>
      <c r="E107" s="2">
        <v>0</v>
      </c>
      <c r="F107" s="2">
        <v>0</v>
      </c>
      <c r="G107" s="3">
        <f t="shared" si="0"/>
        <v>10005.489460000001</v>
      </c>
      <c r="H107" s="3">
        <f t="shared" si="1"/>
        <v>0.94999999999708962</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598.21</v>
      </c>
      <c r="D108" s="2">
        <f>'PR-RAS'!E112</f>
        <v>8.5399999999999991</v>
      </c>
      <c r="E108" s="2">
        <v>0</v>
      </c>
      <c r="F108" s="2">
        <v>0</v>
      </c>
      <c r="G108" s="3">
        <f t="shared" si="0"/>
        <v>65.836030000000008</v>
      </c>
      <c r="H108" s="3">
        <f t="shared" si="1"/>
        <v>0.67000000000003723</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298.20999999999998</v>
      </c>
      <c r="D111" s="2">
        <f>'PR-RAS'!E115</f>
        <v>0</v>
      </c>
      <c r="E111" s="2">
        <v>0</v>
      </c>
      <c r="F111" s="2">
        <v>0</v>
      </c>
      <c r="G111" s="3">
        <f t="shared" si="0"/>
        <v>32.803100000000001</v>
      </c>
      <c r="H111" s="3">
        <f t="shared" si="1"/>
        <v>0.20999999999997954</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300</v>
      </c>
      <c r="D113" s="2">
        <f>'PR-RAS'!E117</f>
        <v>8.5399999999999991</v>
      </c>
      <c r="E113" s="2">
        <v>0</v>
      </c>
      <c r="F113" s="2">
        <v>0</v>
      </c>
      <c r="G113" s="3">
        <f t="shared" si="0"/>
        <v>35.51296</v>
      </c>
      <c r="H113" s="3">
        <f t="shared" si="1"/>
        <v>0.46000000000000085</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4544.13</v>
      </c>
      <c r="D116" s="2">
        <f>'PR-RAS'!E120</f>
        <v>6785.54</v>
      </c>
      <c r="E116" s="2">
        <v>0</v>
      </c>
      <c r="F116" s="2">
        <v>0</v>
      </c>
      <c r="G116" s="3">
        <f t="shared" si="0"/>
        <v>2083.2491500000001</v>
      </c>
      <c r="H116" s="3">
        <f t="shared" si="1"/>
        <v>0.59000000000014552</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169.89</v>
      </c>
      <c r="D117" s="2">
        <f>'PR-RAS'!E121</f>
        <v>0</v>
      </c>
      <c r="E117" s="2">
        <v>0</v>
      </c>
      <c r="F117" s="2">
        <v>0</v>
      </c>
      <c r="G117" s="3">
        <f t="shared" si="0"/>
        <v>19.707239999999999</v>
      </c>
      <c r="H117" s="3">
        <f t="shared" si="1"/>
        <v>0.11000000000001364</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4374.24</v>
      </c>
      <c r="D118" s="2">
        <f>'PR-RAS'!E122</f>
        <v>6785.54</v>
      </c>
      <c r="E118" s="2">
        <v>0</v>
      </c>
      <c r="F118" s="2">
        <v>0</v>
      </c>
      <c r="G118" s="3">
        <f t="shared" si="0"/>
        <v>2099.6024400000001</v>
      </c>
      <c r="H118" s="3">
        <f t="shared" si="1"/>
        <v>0.6999999999998181</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0</v>
      </c>
      <c r="D136" s="2">
        <f>'PR-RAS'!E140</f>
        <v>173.12</v>
      </c>
      <c r="E136" s="2">
        <v>0</v>
      </c>
      <c r="F136" s="2">
        <v>0</v>
      </c>
      <c r="G136" s="3">
        <f t="shared" si="0"/>
        <v>46.742400000000004</v>
      </c>
      <c r="H136" s="3">
        <f t="shared" si="1"/>
        <v>0.12000000000000455</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0</v>
      </c>
      <c r="D147" s="2">
        <f>'PR-RAS'!E151</f>
        <v>173.12</v>
      </c>
      <c r="E147" s="2">
        <v>0</v>
      </c>
      <c r="F147" s="2">
        <v>0</v>
      </c>
      <c r="G147" s="3">
        <f t="shared" si="0"/>
        <v>50.55104</v>
      </c>
      <c r="H147" s="3">
        <f t="shared" si="1"/>
        <v>0.12000000000000455</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306621.59999999998</v>
      </c>
      <c r="D148" s="2">
        <f>'PR-RAS'!E152</f>
        <v>365534.84</v>
      </c>
      <c r="E148" s="2">
        <v>0</v>
      </c>
      <c r="F148" s="2">
        <v>0</v>
      </c>
      <c r="G148" s="3">
        <f t="shared" si="0"/>
        <v>152540.61815999998</v>
      </c>
      <c r="H148" s="3">
        <f t="shared" si="1"/>
        <v>0.55999999999767169</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120942.05</v>
      </c>
      <c r="D149" s="2">
        <f>'PR-RAS'!E153</f>
        <v>143169.86000000002</v>
      </c>
      <c r="E149" s="2">
        <v>0</v>
      </c>
      <c r="F149" s="2">
        <v>0</v>
      </c>
      <c r="G149" s="3">
        <f t="shared" si="0"/>
        <v>60277.701959999999</v>
      </c>
      <c r="H149" s="3">
        <f t="shared" si="1"/>
        <v>0.18999999998777639</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103509.06</v>
      </c>
      <c r="D150" s="2">
        <f>'PR-RAS'!E154</f>
        <v>118852.27</v>
      </c>
      <c r="E150" s="2">
        <v>0</v>
      </c>
      <c r="F150" s="2">
        <v>0</v>
      </c>
      <c r="G150" s="3">
        <f t="shared" si="0"/>
        <v>50840.826399999991</v>
      </c>
      <c r="H150" s="3">
        <f t="shared" si="1"/>
        <v>0.33000000000174623</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100409.06</v>
      </c>
      <c r="D151" s="2">
        <f>'PR-RAS'!E155</f>
        <v>118852.27</v>
      </c>
      <c r="E151" s="2">
        <v>0</v>
      </c>
      <c r="F151" s="2">
        <v>0</v>
      </c>
      <c r="G151" s="3">
        <f t="shared" si="0"/>
        <v>50717.039999999994</v>
      </c>
      <c r="H151" s="3">
        <f t="shared" si="1"/>
        <v>0.33000000000174623</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3100</v>
      </c>
      <c r="D152" s="2">
        <f>'PR-RAS'!E156</f>
        <v>0</v>
      </c>
      <c r="E152" s="2">
        <v>0</v>
      </c>
      <c r="F152" s="2">
        <v>0</v>
      </c>
      <c r="G152" s="3">
        <f t="shared" si="0"/>
        <v>468.09999999999997</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882.88</v>
      </c>
      <c r="D155" s="2">
        <f>'PR-RAS'!E159</f>
        <v>5400</v>
      </c>
      <c r="E155" s="2">
        <v>0</v>
      </c>
      <c r="F155" s="2">
        <v>0</v>
      </c>
      <c r="G155" s="3">
        <f t="shared" si="0"/>
        <v>1799.1635199999998</v>
      </c>
      <c r="H155" s="3">
        <f t="shared" si="1"/>
        <v>0.12000000000000455</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16550.11</v>
      </c>
      <c r="D156" s="2">
        <f>'PR-RAS'!E160</f>
        <v>18917.59</v>
      </c>
      <c r="E156" s="2">
        <v>0</v>
      </c>
      <c r="F156" s="2">
        <v>0</v>
      </c>
      <c r="G156" s="3">
        <f t="shared" si="0"/>
        <v>8429.7199500000006</v>
      </c>
      <c r="H156" s="3">
        <f t="shared" si="1"/>
        <v>0.52000000000043656</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16550.11</v>
      </c>
      <c r="D158" s="2">
        <f>'PR-RAS'!E162</f>
        <v>18917.59</v>
      </c>
      <c r="E158" s="2">
        <v>0</v>
      </c>
      <c r="F158" s="2">
        <v>0</v>
      </c>
      <c r="G158" s="3">
        <f t="shared" si="0"/>
        <v>8538.4905300000009</v>
      </c>
      <c r="H158" s="3">
        <f t="shared" si="1"/>
        <v>0.52000000000043656</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109622.01000000001</v>
      </c>
      <c r="D160" s="2">
        <f>'PR-RAS'!E164</f>
        <v>112821.28</v>
      </c>
      <c r="E160" s="2">
        <v>0</v>
      </c>
      <c r="F160" s="2">
        <v>0</v>
      </c>
      <c r="G160" s="3">
        <f t="shared" si="0"/>
        <v>53307.066630000001</v>
      </c>
      <c r="H160" s="3">
        <f t="shared" si="1"/>
        <v>0.29000000000814907</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1464.86</v>
      </c>
      <c r="D161" s="2">
        <f>'PR-RAS'!E165</f>
        <v>5578.08</v>
      </c>
      <c r="E161" s="2">
        <v>0</v>
      </c>
      <c r="F161" s="2">
        <v>0</v>
      </c>
      <c r="G161" s="3">
        <f t="shared" si="0"/>
        <v>2019.3632</v>
      </c>
      <c r="H161" s="3">
        <f t="shared" si="1"/>
        <v>0.22000000000002728</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318.77999999999997</v>
      </c>
      <c r="D162" s="2">
        <f>'PR-RAS'!E166</f>
        <v>325</v>
      </c>
      <c r="E162" s="2">
        <v>0</v>
      </c>
      <c r="F162" s="2">
        <v>0</v>
      </c>
      <c r="G162" s="3">
        <f t="shared" si="0"/>
        <v>155.97358</v>
      </c>
      <c r="H162" s="3">
        <f t="shared" si="1"/>
        <v>0.22000000000002728</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1081.08</v>
      </c>
      <c r="D163" s="2">
        <f>'PR-RAS'!E167</f>
        <v>1081.08</v>
      </c>
      <c r="E163" s="2">
        <v>0</v>
      </c>
      <c r="F163" s="2">
        <v>0</v>
      </c>
      <c r="G163" s="3">
        <f t="shared" si="0"/>
        <v>525.40487999999993</v>
      </c>
      <c r="H163" s="3">
        <f t="shared" si="1"/>
        <v>0.15999999999985448</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65</v>
      </c>
      <c r="D164" s="2">
        <f>'PR-RAS'!E168</f>
        <v>3830</v>
      </c>
      <c r="E164" s="2">
        <v>0</v>
      </c>
      <c r="F164" s="2">
        <v>0</v>
      </c>
      <c r="G164" s="3">
        <f t="shared" si="0"/>
        <v>1259.175</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0</v>
      </c>
      <c r="D165" s="2">
        <f>'PR-RAS'!E169</f>
        <v>342</v>
      </c>
      <c r="E165" s="2">
        <v>0</v>
      </c>
      <c r="F165" s="2">
        <v>0</v>
      </c>
      <c r="G165" s="3">
        <f t="shared" si="0"/>
        <v>112.176</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22782.83</v>
      </c>
      <c r="D166" s="2">
        <f>'PR-RAS'!E170</f>
        <v>27716.050000000003</v>
      </c>
      <c r="E166" s="2">
        <v>0</v>
      </c>
      <c r="F166" s="2">
        <v>0</v>
      </c>
      <c r="G166" s="3">
        <f t="shared" si="0"/>
        <v>12905.463450000001</v>
      </c>
      <c r="H166" s="3">
        <f t="shared" si="1"/>
        <v>0.22000000000116415</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7044.99</v>
      </c>
      <c r="D167" s="2">
        <f>'PR-RAS'!E171</f>
        <v>4438.33</v>
      </c>
      <c r="E167" s="2">
        <v>0</v>
      </c>
      <c r="F167" s="2">
        <v>0</v>
      </c>
      <c r="G167" s="3">
        <f t="shared" si="0"/>
        <v>2642.9938999999999</v>
      </c>
      <c r="H167" s="3">
        <f t="shared" si="1"/>
        <v>0.34000000000014552</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13401.66</v>
      </c>
      <c r="D169" s="2">
        <f>'PR-RAS'!E173</f>
        <v>16627.97</v>
      </c>
      <c r="E169" s="2">
        <v>0</v>
      </c>
      <c r="F169" s="2">
        <v>0</v>
      </c>
      <c r="G169" s="3">
        <f t="shared" si="0"/>
        <v>7838.4768000000013</v>
      </c>
      <c r="H169" s="3">
        <f t="shared" si="1"/>
        <v>0.36999999999898137</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2336.1799999999998</v>
      </c>
      <c r="D171" s="2">
        <f>'PR-RAS'!E175</f>
        <v>6599.75</v>
      </c>
      <c r="E171" s="2">
        <v>0</v>
      </c>
      <c r="F171" s="2">
        <v>0</v>
      </c>
      <c r="G171" s="3">
        <f t="shared" si="0"/>
        <v>2641.0656000000004</v>
      </c>
      <c r="H171" s="3">
        <f t="shared" si="1"/>
        <v>0.42999999999983629</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0</v>
      </c>
      <c r="D173" s="2">
        <f>'PR-RAS'!E177</f>
        <v>50</v>
      </c>
      <c r="E173" s="2">
        <v>0</v>
      </c>
      <c r="F173" s="2">
        <v>0</v>
      </c>
      <c r="G173" s="3">
        <f t="shared" si="0"/>
        <v>17.2</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56339.100000000006</v>
      </c>
      <c r="D174" s="2">
        <f>'PR-RAS'!E178</f>
        <v>34972.99</v>
      </c>
      <c r="E174" s="2">
        <v>0</v>
      </c>
      <c r="F174" s="2">
        <v>0</v>
      </c>
      <c r="G174" s="3">
        <f t="shared" si="0"/>
        <v>21847.31884</v>
      </c>
      <c r="H174" s="3">
        <f t="shared" si="1"/>
        <v>0.11000000000785803</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1729.19</v>
      </c>
      <c r="D175" s="2">
        <f>'PR-RAS'!E179</f>
        <v>2040.69</v>
      </c>
      <c r="E175" s="2">
        <v>0</v>
      </c>
      <c r="F175" s="2">
        <v>0</v>
      </c>
      <c r="G175" s="3">
        <f t="shared" si="0"/>
        <v>1011.0391799999999</v>
      </c>
      <c r="H175" s="3">
        <f t="shared" si="1"/>
        <v>0.5</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13410.86</v>
      </c>
      <c r="D176" s="2">
        <f>'PR-RAS'!E180</f>
        <v>7067.98</v>
      </c>
      <c r="E176" s="2">
        <v>0</v>
      </c>
      <c r="F176" s="2">
        <v>0</v>
      </c>
      <c r="G176" s="3">
        <f t="shared" si="0"/>
        <v>4820.6934999999994</v>
      </c>
      <c r="H176" s="3">
        <f t="shared" si="1"/>
        <v>0.15999999999985448</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1375.94</v>
      </c>
      <c r="D177" s="2">
        <f>'PR-RAS'!E181</f>
        <v>12014.56</v>
      </c>
      <c r="E177" s="2">
        <v>0</v>
      </c>
      <c r="F177" s="2">
        <v>0</v>
      </c>
      <c r="G177" s="3">
        <f t="shared" si="0"/>
        <v>4471.2905599999995</v>
      </c>
      <c r="H177" s="3">
        <f t="shared" si="1"/>
        <v>0.50000000000045475</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8796.2000000000007</v>
      </c>
      <c r="D178" s="2">
        <f>'PR-RAS'!E182</f>
        <v>2726.47</v>
      </c>
      <c r="E178" s="2">
        <v>0</v>
      </c>
      <c r="F178" s="2">
        <v>0</v>
      </c>
      <c r="G178" s="3">
        <f t="shared" si="0"/>
        <v>2522.0977799999996</v>
      </c>
      <c r="H178" s="3">
        <f t="shared" si="1"/>
        <v>0.67000000000052751</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4945.71</v>
      </c>
      <c r="D180" s="2">
        <f>'PR-RAS'!E184</f>
        <v>2427.06</v>
      </c>
      <c r="E180" s="2">
        <v>0</v>
      </c>
      <c r="F180" s="2">
        <v>0</v>
      </c>
      <c r="G180" s="3">
        <f t="shared" si="0"/>
        <v>1754.16957</v>
      </c>
      <c r="H180" s="3">
        <f t="shared" si="1"/>
        <v>0.34999999999990905</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22417.71</v>
      </c>
      <c r="D181" s="2">
        <f>'PR-RAS'!E185</f>
        <v>3309.67</v>
      </c>
      <c r="E181" s="2">
        <v>0</v>
      </c>
      <c r="F181" s="2">
        <v>0</v>
      </c>
      <c r="G181" s="3">
        <f t="shared" si="0"/>
        <v>5226.6689999999999</v>
      </c>
      <c r="H181" s="3">
        <f t="shared" si="1"/>
        <v>0.62000000000080036</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1984.91</v>
      </c>
      <c r="D182" s="2">
        <f>'PR-RAS'!E186</f>
        <v>2702.66</v>
      </c>
      <c r="E182" s="2">
        <v>0</v>
      </c>
      <c r="F182" s="2">
        <v>0</v>
      </c>
      <c r="G182" s="3">
        <f t="shared" si="0"/>
        <v>1337.6316299999999</v>
      </c>
      <c r="H182" s="3">
        <f t="shared" si="1"/>
        <v>0.43000000000006366</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1678.58</v>
      </c>
      <c r="D183" s="2">
        <f>'PR-RAS'!E187</f>
        <v>2683.9</v>
      </c>
      <c r="E183" s="2">
        <v>0</v>
      </c>
      <c r="F183" s="2">
        <v>0</v>
      </c>
      <c r="G183" s="3">
        <f t="shared" si="0"/>
        <v>1282.4411600000001</v>
      </c>
      <c r="H183" s="3">
        <f t="shared" si="1"/>
        <v>0.51999999999998181</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29035.22</v>
      </c>
      <c r="D190" s="2">
        <f>'PR-RAS'!E194</f>
        <v>44554.16</v>
      </c>
      <c r="E190" s="2">
        <v>0</v>
      </c>
      <c r="F190" s="2">
        <v>0</v>
      </c>
      <c r="G190" s="3">
        <f t="shared" si="0"/>
        <v>22329.129060000003</v>
      </c>
      <c r="H190" s="3">
        <f t="shared" si="1"/>
        <v>0.38000000000465661</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3514.88</v>
      </c>
      <c r="D191" s="2">
        <f>'PR-RAS'!E195</f>
        <v>5187.22</v>
      </c>
      <c r="E191" s="2">
        <v>0</v>
      </c>
      <c r="F191" s="2">
        <v>0</v>
      </c>
      <c r="G191" s="3">
        <f t="shared" si="0"/>
        <v>2638.9708000000001</v>
      </c>
      <c r="H191" s="3">
        <f t="shared" si="1"/>
        <v>0.34000000000014552</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4063.78</v>
      </c>
      <c r="D192" s="2">
        <f>'PR-RAS'!E196</f>
        <v>4055.69</v>
      </c>
      <c r="E192" s="2">
        <v>0</v>
      </c>
      <c r="F192" s="2">
        <v>0</v>
      </c>
      <c r="G192" s="3">
        <f t="shared" si="0"/>
        <v>2325.4555599999999</v>
      </c>
      <c r="H192" s="3">
        <f t="shared" si="1"/>
        <v>0.52999999999974534</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6974.84</v>
      </c>
      <c r="D193" s="2">
        <f>'PR-RAS'!E197</f>
        <v>1594.75</v>
      </c>
      <c r="E193" s="2">
        <v>0</v>
      </c>
      <c r="F193" s="2">
        <v>0</v>
      </c>
      <c r="G193" s="3">
        <f t="shared" si="0"/>
        <v>1951.5532800000001</v>
      </c>
      <c r="H193" s="3">
        <f t="shared" si="1"/>
        <v>0.40999999999985448</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789.64</v>
      </c>
      <c r="D194" s="2">
        <f>'PR-RAS'!E198</f>
        <v>679.64</v>
      </c>
      <c r="E194" s="2">
        <v>0</v>
      </c>
      <c r="F194" s="2">
        <v>0</v>
      </c>
      <c r="G194" s="3">
        <f t="shared" si="0"/>
        <v>414.74156000000005</v>
      </c>
      <c r="H194" s="3">
        <f t="shared" si="1"/>
        <v>0.72000000000002728</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439.41</v>
      </c>
      <c r="D195" s="2">
        <f>'PR-RAS'!E199</f>
        <v>0</v>
      </c>
      <c r="E195" s="2">
        <v>0</v>
      </c>
      <c r="F195" s="2">
        <v>0</v>
      </c>
      <c r="G195" s="3">
        <f t="shared" si="0"/>
        <v>85.245540000000005</v>
      </c>
      <c r="H195" s="3">
        <f t="shared" si="1"/>
        <v>0.41000000000002501</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13252.67</v>
      </c>
      <c r="D197" s="2">
        <f>'PR-RAS'!E201</f>
        <v>33036.86</v>
      </c>
      <c r="E197" s="2">
        <v>0</v>
      </c>
      <c r="F197" s="2">
        <v>0</v>
      </c>
      <c r="G197" s="3">
        <f t="shared" si="0"/>
        <v>15547.972440000001</v>
      </c>
      <c r="H197" s="3">
        <f t="shared" si="1"/>
        <v>0.46999999999934516</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980.09</v>
      </c>
      <c r="D198" s="2">
        <f>'PR-RAS'!E202</f>
        <v>1188.77</v>
      </c>
      <c r="E198" s="2">
        <v>0</v>
      </c>
      <c r="F198" s="2">
        <v>0</v>
      </c>
      <c r="G198" s="3">
        <f t="shared" si="0"/>
        <v>661.45311000000004</v>
      </c>
      <c r="H198" s="3">
        <f t="shared" si="1"/>
        <v>0.32000000000005002</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980.09</v>
      </c>
      <c r="D212" s="2">
        <f>'PR-RAS'!E216</f>
        <v>1188.77</v>
      </c>
      <c r="E212" s="2">
        <v>0</v>
      </c>
      <c r="F212" s="2">
        <v>0</v>
      </c>
      <c r="G212" s="3">
        <f t="shared" si="0"/>
        <v>708.45992999999999</v>
      </c>
      <c r="H212" s="3">
        <f t="shared" si="1"/>
        <v>0.32000000000005002</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980.09</v>
      </c>
      <c r="D213" s="2">
        <f>'PR-RAS'!E217</f>
        <v>1188.77</v>
      </c>
      <c r="E213" s="2">
        <v>0</v>
      </c>
      <c r="F213" s="2">
        <v>0</v>
      </c>
      <c r="G213" s="3">
        <f t="shared" si="0"/>
        <v>711.81755999999996</v>
      </c>
      <c r="H213" s="3">
        <f t="shared" si="1"/>
        <v>0.32000000000005002</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920</v>
      </c>
      <c r="D217" s="2">
        <f>'PR-RAS'!E221</f>
        <v>0</v>
      </c>
      <c r="E217" s="2">
        <v>0</v>
      </c>
      <c r="F217" s="2">
        <v>0</v>
      </c>
      <c r="G217" s="3">
        <f t="shared" si="0"/>
        <v>198.72</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920</v>
      </c>
      <c r="D221" s="2">
        <f>'PR-RAS'!E225</f>
        <v>0</v>
      </c>
      <c r="E221" s="2">
        <v>0</v>
      </c>
      <c r="F221" s="2">
        <v>0</v>
      </c>
      <c r="G221" s="3">
        <f t="shared" si="0"/>
        <v>202.4</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920</v>
      </c>
      <c r="D224" s="2">
        <f>'PR-RAS'!E228</f>
        <v>0</v>
      </c>
      <c r="E224" s="2">
        <v>0</v>
      </c>
      <c r="F224" s="2">
        <v>0</v>
      </c>
      <c r="G224" s="3">
        <f t="shared" si="0"/>
        <v>205.16</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27484.28</v>
      </c>
      <c r="D226" s="2">
        <f>'PR-RAS'!E230</f>
        <v>41725.839999999997</v>
      </c>
      <c r="E226" s="2">
        <v>0</v>
      </c>
      <c r="F226" s="2">
        <v>0</v>
      </c>
      <c r="G226" s="3">
        <f t="shared" si="0"/>
        <v>24960.591</v>
      </c>
      <c r="H226" s="3">
        <f t="shared" si="1"/>
        <v>0.44000000000232831</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27484.28</v>
      </c>
      <c r="D242" s="2">
        <f>'PR-RAS'!E246</f>
        <v>41725.839999999997</v>
      </c>
      <c r="E242" s="2">
        <v>0</v>
      </c>
      <c r="F242" s="2">
        <v>0</v>
      </c>
      <c r="G242" s="3">
        <f t="shared" si="0"/>
        <v>26735.566359999997</v>
      </c>
      <c r="H242" s="3">
        <f t="shared" si="1"/>
        <v>0.44000000000232831</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27484.28</v>
      </c>
      <c r="D243" s="2">
        <f>'PR-RAS'!E247</f>
        <v>41725.839999999997</v>
      </c>
      <c r="E243" s="2">
        <v>0</v>
      </c>
      <c r="F243" s="2">
        <v>0</v>
      </c>
      <c r="G243" s="3">
        <f t="shared" si="0"/>
        <v>26846.502319999996</v>
      </c>
      <c r="H243" s="3">
        <f t="shared" si="1"/>
        <v>0.44000000000232831</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12091.48</v>
      </c>
      <c r="D258" s="2">
        <f>'PR-RAS'!E262</f>
        <v>33011.01</v>
      </c>
      <c r="E258" s="2">
        <v>0</v>
      </c>
      <c r="F258" s="2">
        <v>0</v>
      </c>
      <c r="G258" s="3">
        <f t="shared" si="0"/>
        <v>20075.1695</v>
      </c>
      <c r="H258" s="3">
        <f t="shared" si="1"/>
        <v>0.49000000000160071</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12091.48</v>
      </c>
      <c r="D265" s="2">
        <f>'PR-RAS'!E269</f>
        <v>33011.01</v>
      </c>
      <c r="E265" s="2">
        <v>0</v>
      </c>
      <c r="F265" s="2">
        <v>0</v>
      </c>
      <c r="G265" s="3">
        <f t="shared" si="0"/>
        <v>20621.964</v>
      </c>
      <c r="H265" s="3">
        <f t="shared" si="1"/>
        <v>0.49000000000160071</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11313.43</v>
      </c>
      <c r="D266" s="2">
        <f>'PR-RAS'!E270</f>
        <v>30075.05</v>
      </c>
      <c r="E266" s="2">
        <v>0</v>
      </c>
      <c r="F266" s="2">
        <v>0</v>
      </c>
      <c r="G266" s="3">
        <f t="shared" si="0"/>
        <v>18937.835450000002</v>
      </c>
      <c r="H266" s="3">
        <f t="shared" si="1"/>
        <v>0.47999999999956344</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778.05</v>
      </c>
      <c r="D267" s="2">
        <f>'PR-RAS'!E271</f>
        <v>2935.96</v>
      </c>
      <c r="E267" s="2">
        <v>0</v>
      </c>
      <c r="F267" s="2">
        <v>0</v>
      </c>
      <c r="G267" s="3">
        <f t="shared" si="0"/>
        <v>1768.8920200000002</v>
      </c>
      <c r="H267" s="3">
        <f t="shared" si="1"/>
        <v>8.9999999999918145E-2</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34581.69</v>
      </c>
      <c r="D269" s="2">
        <f>'PR-RAS'!E273</f>
        <v>33618.080000000002</v>
      </c>
      <c r="E269" s="2">
        <v>0</v>
      </c>
      <c r="F269" s="2">
        <v>0</v>
      </c>
      <c r="G269" s="3">
        <f t="shared" si="0"/>
        <v>27287.183800000003</v>
      </c>
      <c r="H269" s="3">
        <f t="shared" si="1"/>
        <v>0.38999999999941792</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34581.69</v>
      </c>
      <c r="D270" s="2">
        <f>'PR-RAS'!E274</f>
        <v>33618.080000000002</v>
      </c>
      <c r="E270" s="2">
        <v>0</v>
      </c>
      <c r="F270" s="2">
        <v>0</v>
      </c>
      <c r="G270" s="3">
        <f t="shared" si="0"/>
        <v>27389.001650000002</v>
      </c>
      <c r="H270" s="3">
        <f t="shared" si="1"/>
        <v>0.38999999999941792</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34581.69</v>
      </c>
      <c r="D271" s="2">
        <f>'PR-RAS'!E275</f>
        <v>33618.080000000002</v>
      </c>
      <c r="E271" s="2">
        <v>0</v>
      </c>
      <c r="F271" s="2">
        <v>0</v>
      </c>
      <c r="G271" s="3">
        <f t="shared" si="0"/>
        <v>27490.819500000005</v>
      </c>
      <c r="H271" s="3">
        <f t="shared" si="1"/>
        <v>0.38999999999941792</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306621.59999999998</v>
      </c>
      <c r="D295" s="2">
        <f>'PR-RAS'!E299</f>
        <v>365534.84</v>
      </c>
      <c r="E295" s="2">
        <v>0</v>
      </c>
      <c r="F295" s="2">
        <v>0</v>
      </c>
      <c r="G295" s="3">
        <f t="shared" si="12"/>
        <v>305081.23631999997</v>
      </c>
      <c r="H295" s="3">
        <f t="shared" si="13"/>
        <v>0.55999999999767169</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137820.40000000002</v>
      </c>
      <c r="D296" s="2">
        <f>'PR-RAS'!E300</f>
        <v>103293.93</v>
      </c>
      <c r="E296" s="2">
        <v>0</v>
      </c>
      <c r="F296" s="2">
        <v>0</v>
      </c>
      <c r="G296" s="3">
        <f t="shared" si="12"/>
        <v>101600.43669999999</v>
      </c>
      <c r="H296" s="3">
        <f t="shared" si="13"/>
        <v>0.47000000003026798</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200145.27</v>
      </c>
      <c r="D298" s="2">
        <f>'PR-RAS'!E302</f>
        <v>644564</v>
      </c>
      <c r="E298" s="2">
        <v>0</v>
      </c>
      <c r="F298" s="2">
        <v>0</v>
      </c>
      <c r="G298" s="3">
        <f t="shared" si="12"/>
        <v>442314.16119000001</v>
      </c>
      <c r="H298" s="3">
        <f t="shared" si="13"/>
        <v>0.26999999998952262</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0</v>
      </c>
      <c r="D300" s="2">
        <f>'PR-RAS'!E304</f>
        <v>145392.19999999998</v>
      </c>
      <c r="E300" s="2">
        <v>0</v>
      </c>
      <c r="F300" s="2">
        <v>0</v>
      </c>
      <c r="G300" s="3">
        <f t="shared" si="12"/>
        <v>86944.535599999988</v>
      </c>
      <c r="H300" s="3">
        <f t="shared" si="13"/>
        <v>0.1999999999825377</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15939.24</v>
      </c>
      <c r="D303" s="2">
        <f>'PR-RAS'!E308</f>
        <v>8735.24</v>
      </c>
      <c r="E303" s="2">
        <v>0</v>
      </c>
      <c r="F303" s="2">
        <v>0</v>
      </c>
      <c r="G303" s="3">
        <f t="shared" si="12"/>
        <v>10089.73544</v>
      </c>
      <c r="H303" s="3">
        <f t="shared" si="13"/>
        <v>0.47999999999956344</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15939.24</v>
      </c>
      <c r="D304" s="2">
        <f>'PR-RAS'!E309</f>
        <v>8735.24</v>
      </c>
      <c r="E304" s="2">
        <v>0</v>
      </c>
      <c r="F304" s="2">
        <v>0</v>
      </c>
      <c r="G304" s="3">
        <f t="shared" si="12"/>
        <v>10123.14516</v>
      </c>
      <c r="H304" s="3">
        <f t="shared" si="13"/>
        <v>0.47999999999956344</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15939.24</v>
      </c>
      <c r="D305" s="2">
        <f>'PR-RAS'!E310</f>
        <v>8735.24</v>
      </c>
      <c r="E305" s="2">
        <v>0</v>
      </c>
      <c r="F305" s="2">
        <v>0</v>
      </c>
      <c r="G305" s="3">
        <f t="shared" si="12"/>
        <v>10156.55488</v>
      </c>
      <c r="H305" s="3">
        <f t="shared" si="13"/>
        <v>0.47999999999956344</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15939.24</v>
      </c>
      <c r="D306" s="2">
        <f>'PR-RAS'!E311</f>
        <v>8735.24</v>
      </c>
      <c r="E306" s="2">
        <v>0</v>
      </c>
      <c r="F306" s="2">
        <v>0</v>
      </c>
      <c r="G306" s="3">
        <f t="shared" si="12"/>
        <v>10189.964599999999</v>
      </c>
      <c r="H306" s="3">
        <f t="shared" si="13"/>
        <v>0.47999999999956344</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104977.4</v>
      </c>
      <c r="D355" s="2">
        <f>'PR-RAS'!E360</f>
        <v>117993.63</v>
      </c>
      <c r="E355" s="2">
        <v>0</v>
      </c>
      <c r="F355" s="2">
        <v>0</v>
      </c>
      <c r="G355" s="3">
        <f t="shared" si="12"/>
        <v>120701.48964</v>
      </c>
      <c r="H355" s="3">
        <f t="shared" si="13"/>
        <v>0.76999999998952262</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104977.4</v>
      </c>
      <c r="D368" s="2">
        <f>'PR-RAS'!E373</f>
        <v>117993.63</v>
      </c>
      <c r="E368" s="2">
        <v>0</v>
      </c>
      <c r="F368" s="2">
        <v>0</v>
      </c>
      <c r="G368" s="3">
        <f t="shared" si="12"/>
        <v>125134.03022000002</v>
      </c>
      <c r="H368" s="3">
        <f t="shared" si="13"/>
        <v>0.76999999998952262</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35457.5</v>
      </c>
      <c r="D369" s="2">
        <f>'PR-RAS'!E374</f>
        <v>85029.58</v>
      </c>
      <c r="E369" s="2">
        <v>0</v>
      </c>
      <c r="F369" s="2">
        <v>0</v>
      </c>
      <c r="G369" s="3">
        <f t="shared" si="12"/>
        <v>75630.130879999997</v>
      </c>
      <c r="H369" s="3">
        <f t="shared" si="13"/>
        <v>0.91999999999825377</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32457.5</v>
      </c>
      <c r="D371" s="2">
        <f>'PR-RAS'!E376</f>
        <v>60309.58</v>
      </c>
      <c r="E371" s="2">
        <v>0</v>
      </c>
      <c r="F371" s="2">
        <v>0</v>
      </c>
      <c r="G371" s="3">
        <f t="shared" si="12"/>
        <v>56638.364200000004</v>
      </c>
      <c r="H371" s="3">
        <f t="shared" si="13"/>
        <v>0.91999999999825377</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0</v>
      </c>
      <c r="D372" s="2">
        <f>'PR-RAS'!E377</f>
        <v>24720</v>
      </c>
      <c r="E372" s="2">
        <v>0</v>
      </c>
      <c r="F372" s="2">
        <v>0</v>
      </c>
      <c r="G372" s="3">
        <f t="shared" si="12"/>
        <v>18342.240000000002</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3000</v>
      </c>
      <c r="D373" s="2">
        <f>'PR-RAS'!E378</f>
        <v>0</v>
      </c>
      <c r="E373" s="2">
        <v>0</v>
      </c>
      <c r="F373" s="2">
        <v>0</v>
      </c>
      <c r="G373" s="3">
        <f t="shared" si="12"/>
        <v>1116</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69519.899999999994</v>
      </c>
      <c r="D374" s="2">
        <f>'PR-RAS'!E379</f>
        <v>27205.3</v>
      </c>
      <c r="E374" s="2">
        <v>0</v>
      </c>
      <c r="F374" s="2">
        <v>0</v>
      </c>
      <c r="G374" s="3">
        <f t="shared" si="12"/>
        <v>46226.076500000003</v>
      </c>
      <c r="H374" s="3">
        <f t="shared" si="13"/>
        <v>0.40000000000509317</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2647.09</v>
      </c>
      <c r="D375" s="2">
        <f>'PR-RAS'!E380</f>
        <v>1104.95</v>
      </c>
      <c r="E375" s="2">
        <v>0</v>
      </c>
      <c r="F375" s="2">
        <v>0</v>
      </c>
      <c r="G375" s="3">
        <f t="shared" si="12"/>
        <v>1816.5142599999999</v>
      </c>
      <c r="H375" s="3">
        <f t="shared" si="13"/>
        <v>0.14000000000010004</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1015.31</v>
      </c>
      <c r="D377" s="2">
        <f>'PR-RAS'!E382</f>
        <v>0</v>
      </c>
      <c r="E377" s="2">
        <v>0</v>
      </c>
      <c r="F377" s="2">
        <v>0</v>
      </c>
      <c r="G377" s="3">
        <f t="shared" si="12"/>
        <v>381.75655999999998</v>
      </c>
      <c r="H377" s="3">
        <f t="shared" si="13"/>
        <v>0.30999999999994543</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65857.5</v>
      </c>
      <c r="D381" s="2">
        <f>'PR-RAS'!E386</f>
        <v>26100.35</v>
      </c>
      <c r="E381" s="2">
        <v>0</v>
      </c>
      <c r="F381" s="2">
        <v>0</v>
      </c>
      <c r="G381" s="3">
        <f t="shared" si="12"/>
        <v>44862.116000000002</v>
      </c>
      <c r="H381" s="3">
        <f t="shared" si="13"/>
        <v>0.84999999999854481</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0</v>
      </c>
      <c r="D396" s="2">
        <f>'PR-RAS'!E401</f>
        <v>5758.75</v>
      </c>
      <c r="E396" s="2">
        <v>0</v>
      </c>
      <c r="F396" s="2">
        <v>0</v>
      </c>
      <c r="G396" s="3">
        <f t="shared" si="12"/>
        <v>4549.4125000000004</v>
      </c>
      <c r="H396" s="3">
        <f t="shared" si="13"/>
        <v>0.25</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5758.75</v>
      </c>
      <c r="E398" s="2">
        <v>0</v>
      </c>
      <c r="F398" s="2">
        <v>0</v>
      </c>
      <c r="G398" s="3">
        <f t="shared" si="12"/>
        <v>4572.4475000000002</v>
      </c>
      <c r="H398" s="3">
        <f t="shared" si="13"/>
        <v>0.25</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89038.159999999989</v>
      </c>
      <c r="D413" s="2">
        <f>'PR-RAS'!E418</f>
        <v>109258.39</v>
      </c>
      <c r="E413" s="2">
        <v>0</v>
      </c>
      <c r="F413" s="2">
        <v>0</v>
      </c>
      <c r="G413" s="3">
        <f t="shared" si="12"/>
        <v>126712.63527999999</v>
      </c>
      <c r="H413" s="3">
        <f t="shared" si="13"/>
        <v>0.54999999998835847</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426891.4</v>
      </c>
      <c r="D415" s="2">
        <f>'PR-RAS'!E420</f>
        <v>899429.74</v>
      </c>
      <c r="E415" s="2">
        <v>0</v>
      </c>
      <c r="F415" s="2">
        <v>0</v>
      </c>
      <c r="G415" s="3">
        <f t="shared" si="12"/>
        <v>921460.86431999994</v>
      </c>
      <c r="H415" s="3">
        <f t="shared" si="13"/>
        <v>0.66000000003259629</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417524.36</v>
      </c>
      <c r="D416" s="2">
        <f>'PR-RAS'!E421</f>
        <v>264174.26</v>
      </c>
      <c r="E416" s="2">
        <v>0</v>
      </c>
      <c r="F416" s="2">
        <v>0</v>
      </c>
      <c r="G416" s="3">
        <f t="shared" si="12"/>
        <v>392537.2452</v>
      </c>
      <c r="H416" s="3">
        <f t="shared" si="13"/>
        <v>0.61999999999534339</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460381.24</v>
      </c>
      <c r="D417" s="2">
        <f>'PR-RAS'!E422</f>
        <v>477564.01</v>
      </c>
      <c r="E417" s="2">
        <v>0</v>
      </c>
      <c r="F417" s="2">
        <v>0</v>
      </c>
      <c r="G417" s="3">
        <f t="shared" si="12"/>
        <v>588851.85216000001</v>
      </c>
      <c r="H417" s="3">
        <f t="shared" si="13"/>
        <v>0.25</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411599</v>
      </c>
      <c r="D418" s="2">
        <f>'PR-RAS'!E423</f>
        <v>483528.47000000003</v>
      </c>
      <c r="E418" s="2">
        <v>0</v>
      </c>
      <c r="F418" s="2">
        <v>0</v>
      </c>
      <c r="G418" s="3">
        <f t="shared" si="12"/>
        <v>574899.52697999997</v>
      </c>
      <c r="H418" s="3">
        <f t="shared" si="13"/>
        <v>0.47000000003026798</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48782.239999999991</v>
      </c>
      <c r="D419" s="2">
        <f>'PR-RAS'!E424</f>
        <v>0</v>
      </c>
      <c r="E419" s="2">
        <v>0</v>
      </c>
      <c r="F419" s="2">
        <v>0</v>
      </c>
      <c r="G419" s="3">
        <f t="shared" si="12"/>
        <v>20390.976319999994</v>
      </c>
      <c r="H419" s="3">
        <f t="shared" si="13"/>
        <v>0.23999999999068677</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0</v>
      </c>
      <c r="D420" s="2">
        <f>'PR-RAS'!E425</f>
        <v>5964.460000000021</v>
      </c>
      <c r="E420" s="2">
        <v>0</v>
      </c>
      <c r="F420" s="2">
        <v>0</v>
      </c>
      <c r="G420" s="3">
        <f t="shared" si="12"/>
        <v>4998.2174800000175</v>
      </c>
      <c r="H420" s="3">
        <f t="shared" si="13"/>
        <v>0.46000000002095476</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226746.13000000003</v>
      </c>
      <c r="D422" s="2">
        <f>'PR-RAS'!E427</f>
        <v>254865.74</v>
      </c>
      <c r="E422" s="2">
        <v>0</v>
      </c>
      <c r="F422" s="2">
        <v>0</v>
      </c>
      <c r="G422" s="3">
        <f t="shared" si="12"/>
        <v>310057.07380999997</v>
      </c>
      <c r="H422" s="3">
        <f t="shared" si="13"/>
        <v>0.39000000004307367</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417524.36</v>
      </c>
      <c r="D423" s="2">
        <f>'PR-RAS'!E428</f>
        <v>409566.45999999996</v>
      </c>
      <c r="E423" s="2">
        <v>0</v>
      </c>
      <c r="F423" s="2">
        <v>0</v>
      </c>
      <c r="G423" s="3">
        <f t="shared" si="12"/>
        <v>521869.37215999991</v>
      </c>
      <c r="H423" s="3">
        <f t="shared" si="13"/>
        <v>0.81999999994877726</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460381.24</v>
      </c>
      <c r="D637" s="2">
        <f>'PR-RAS'!E643</f>
        <v>477564.01</v>
      </c>
      <c r="E637" s="2">
        <v>0</v>
      </c>
      <c r="F637" s="2">
        <v>0</v>
      </c>
      <c r="G637" s="3">
        <f t="shared" si="14"/>
        <v>900263.88936000003</v>
      </c>
      <c r="H637" s="3">
        <f t="shared" si="15"/>
        <v>0.25</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411599</v>
      </c>
      <c r="D638" s="2">
        <f>'PR-RAS'!E644</f>
        <v>483528.47000000003</v>
      </c>
      <c r="E638" s="2">
        <v>0</v>
      </c>
      <c r="F638" s="2">
        <v>0</v>
      </c>
      <c r="G638" s="3">
        <f t="shared" si="14"/>
        <v>878203.83377999999</v>
      </c>
      <c r="H638" s="3">
        <f t="shared" si="15"/>
        <v>0.47000000003026798</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48782.239999999991</v>
      </c>
      <c r="D639" s="2">
        <f>'PR-RAS'!E645</f>
        <v>0</v>
      </c>
      <c r="E639" s="2">
        <v>0</v>
      </c>
      <c r="F639" s="2">
        <v>0</v>
      </c>
      <c r="G639" s="3">
        <f t="shared" si="14"/>
        <v>31123.069119999993</v>
      </c>
      <c r="H639" s="3">
        <f t="shared" si="15"/>
        <v>0.23999999999068677</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0</v>
      </c>
      <c r="D640" s="2">
        <f>'PR-RAS'!E646</f>
        <v>5964.460000000021</v>
      </c>
      <c r="E640" s="2">
        <v>0</v>
      </c>
      <c r="F640" s="2">
        <v>0</v>
      </c>
      <c r="G640" s="3">
        <f t="shared" si="14"/>
        <v>7622.5798800000266</v>
      </c>
      <c r="H640" s="3">
        <f t="shared" si="15"/>
        <v>0.46000000002095476</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226746.13000000003</v>
      </c>
      <c r="D642" s="2">
        <f>'PR-RAS'!E648</f>
        <v>254865.74</v>
      </c>
      <c r="E642" s="2">
        <v>0</v>
      </c>
      <c r="F642" s="2">
        <v>0</v>
      </c>
      <c r="G642" s="3">
        <f t="shared" si="14"/>
        <v>472082.14801</v>
      </c>
      <c r="H642" s="3">
        <f t="shared" si="15"/>
        <v>0.39000000004307367</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177963.89000000004</v>
      </c>
      <c r="D644" s="2">
        <f>'PR-RAS'!E650</f>
        <v>260830.2</v>
      </c>
      <c r="E644" s="2">
        <v>0</v>
      </c>
      <c r="F644" s="2">
        <v>0</v>
      </c>
      <c r="G644" s="3">
        <f t="shared" si="14"/>
        <v>449858.41847000003</v>
      </c>
      <c r="H644" s="3">
        <f t="shared" si="15"/>
        <v>0.30999999996856786</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0</v>
      </c>
      <c r="D645" s="2">
        <f>'PR-RAS'!E651</f>
        <v>10752.97</v>
      </c>
      <c r="E645" s="2">
        <v>0</v>
      </c>
      <c r="F645" s="2">
        <v>0</v>
      </c>
      <c r="G645" s="3">
        <f t="shared" si="14"/>
        <v>13849.825359999999</v>
      </c>
      <c r="H645" s="3">
        <f t="shared" si="15"/>
        <v>3.0000000000654836E-2</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217323.63</v>
      </c>
      <c r="D646" s="2">
        <f>'PR-RAS'!E653</f>
        <v>244520.02</v>
      </c>
      <c r="E646" s="2">
        <v>0</v>
      </c>
      <c r="F646" s="2">
        <v>0</v>
      </c>
      <c r="G646" s="3">
        <f t="shared" si="14"/>
        <v>455604.56714999996</v>
      </c>
      <c r="H646" s="3">
        <f t="shared" si="15"/>
        <v>0.38999999998486601</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470379.68</v>
      </c>
      <c r="D647" s="2">
        <f>'PR-RAS'!E654</f>
        <v>512954.7</v>
      </c>
      <c r="E647" s="2">
        <v>0</v>
      </c>
      <c r="F647" s="2">
        <v>0</v>
      </c>
      <c r="G647" s="3">
        <f t="shared" si="14"/>
        <v>966602.74568000005</v>
      </c>
      <c r="H647" s="3">
        <f t="shared" si="15"/>
        <v>0.61999999999534339</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419909.71</v>
      </c>
      <c r="D648" s="2">
        <f>'PR-RAS'!E655</f>
        <v>583231.81000000006</v>
      </c>
      <c r="E648" s="2">
        <v>0</v>
      </c>
      <c r="F648" s="2">
        <v>0</v>
      </c>
      <c r="G648" s="3">
        <f t="shared" si="14"/>
        <v>1026383.54451</v>
      </c>
      <c r="H648" s="3">
        <f t="shared" si="15"/>
        <v>0.47999999992316589</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267793.60000000003</v>
      </c>
      <c r="D649" s="2">
        <f>'PR-RAS'!E656</f>
        <v>174242.90999999992</v>
      </c>
      <c r="E649" s="2">
        <v>0</v>
      </c>
      <c r="F649" s="2">
        <v>0</v>
      </c>
      <c r="G649" s="3">
        <f t="shared" si="14"/>
        <v>399349.06415999995</v>
      </c>
      <c r="H649" s="3">
        <f t="shared" si="15"/>
        <v>0.49000000004889444</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20</v>
      </c>
      <c r="D650" s="2">
        <f>'PR-RAS'!E657</f>
        <v>27</v>
      </c>
      <c r="E650" s="2">
        <v>0</v>
      </c>
      <c r="F650" s="2">
        <v>0</v>
      </c>
      <c r="G650" s="3">
        <f t="shared" si="14"/>
        <v>48.026000000000003</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20</v>
      </c>
      <c r="D652" s="2">
        <f>'PR-RAS'!E659</f>
        <v>27</v>
      </c>
      <c r="E652" s="2">
        <v>0</v>
      </c>
      <c r="F652" s="2">
        <v>0</v>
      </c>
      <c r="G652" s="3">
        <f t="shared" si="14"/>
        <v>48.173999999999999</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876.04</v>
      </c>
      <c r="E656" s="2">
        <v>0</v>
      </c>
      <c r="F656" s="2">
        <v>0</v>
      </c>
      <c r="G656" s="3">
        <f t="shared" ref="G656:G657" si="16">(B656/1000)*(C656*1+D656*2)</f>
        <v>1147.6124</v>
      </c>
      <c r="H656" s="3">
        <f t="shared" ref="H656:H657" si="17">ABS(C656-ROUND(C656,0))+ABS(D656-ROUND(D656,0))</f>
        <v>3.999999999996362E-2</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4033.01</v>
      </c>
      <c r="D657" s="2">
        <f>'PR-RAS'!E664</f>
        <v>6721.53</v>
      </c>
      <c r="E657" s="2">
        <v>0</v>
      </c>
      <c r="F657" s="2">
        <v>0</v>
      </c>
      <c r="G657" s="3">
        <f t="shared" si="16"/>
        <v>11464.30192</v>
      </c>
      <c r="H657" s="3">
        <f t="shared" si="17"/>
        <v>0.48000000000047294</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43</v>
      </c>
      <c r="E660" s="2">
        <v>0</v>
      </c>
      <c r="F660" s="2">
        <v>0</v>
      </c>
      <c r="G660" s="3">
        <f t="shared" si="14"/>
        <v>56.673999999999999</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5288.7</v>
      </c>
      <c r="D663" s="2">
        <f>'PR-RAS'!E670</f>
        <v>0</v>
      </c>
      <c r="E663" s="2">
        <v>0</v>
      </c>
      <c r="F663" s="2">
        <v>0</v>
      </c>
      <c r="G663" s="3">
        <f t="shared" si="14"/>
        <v>3501.1194</v>
      </c>
      <c r="H663" s="3">
        <f t="shared" si="15"/>
        <v>0.3000000000001819</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103750</v>
      </c>
      <c r="D666" s="2">
        <f>'PR-RAS'!E673</f>
        <v>70000</v>
      </c>
      <c r="E666" s="2">
        <v>0</v>
      </c>
      <c r="F666" s="2">
        <v>0</v>
      </c>
      <c r="G666" s="3">
        <f t="shared" si="14"/>
        <v>162093.75</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6000</v>
      </c>
      <c r="E667" s="2">
        <v>0</v>
      </c>
      <c r="F667" s="2">
        <v>0</v>
      </c>
      <c r="G667" s="3">
        <f t="shared" si="14"/>
        <v>7992</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50543.32</v>
      </c>
      <c r="D671" s="2">
        <f>'PR-RAS'!E678</f>
        <v>0</v>
      </c>
      <c r="E671" s="2">
        <v>0</v>
      </c>
      <c r="F671" s="2">
        <v>0</v>
      </c>
      <c r="G671" s="3">
        <f t="shared" si="14"/>
        <v>33864.024400000002</v>
      </c>
      <c r="H671" s="3">
        <f t="shared" si="15"/>
        <v>0.31999999999970896</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42798.720000000001</v>
      </c>
      <c r="D695" s="2">
        <f>'PR-RAS'!E702</f>
        <v>90550.24</v>
      </c>
      <c r="E695" s="2">
        <v>0</v>
      </c>
      <c r="F695" s="2">
        <v>0</v>
      </c>
      <c r="G695" s="3">
        <f t="shared" si="14"/>
        <v>155386.0448</v>
      </c>
      <c r="H695" s="3">
        <f t="shared" si="15"/>
        <v>0.52000000000407454</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1236.43</v>
      </c>
      <c r="E704" s="2">
        <v>0</v>
      </c>
      <c r="F704" s="2">
        <v>0</v>
      </c>
      <c r="G704" s="3">
        <f t="shared" ref="G704:G707" si="20">(B704/1000)*(C704*1+D704*2)</f>
        <v>1738.42058</v>
      </c>
      <c r="H704" s="3">
        <f t="shared" ref="H704:H707" si="21">ABS(C704-ROUND(C704,0))+ABS(D704-ROUND(D704,0))</f>
        <v>0.43000000000006366</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882.88</v>
      </c>
      <c r="D726" s="2">
        <f>'PR-RAS'!E733</f>
        <v>0</v>
      </c>
      <c r="E726" s="2">
        <v>0</v>
      </c>
      <c r="F726" s="2">
        <v>0</v>
      </c>
      <c r="G726" s="3">
        <f t="shared" si="14"/>
        <v>640.08799999999997</v>
      </c>
      <c r="H726" s="3">
        <f t="shared" si="15"/>
        <v>0.12000000000000455</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1081.08</v>
      </c>
      <c r="D727" s="2">
        <f>'PR-RAS'!E734</f>
        <v>1081.08</v>
      </c>
      <c r="E727" s="2">
        <v>0</v>
      </c>
      <c r="F727" s="2">
        <v>0</v>
      </c>
      <c r="G727" s="3">
        <f t="shared" si="14"/>
        <v>2354.5922399999999</v>
      </c>
      <c r="H727" s="3">
        <f t="shared" si="15"/>
        <v>0.15999999999985448</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2598.19</v>
      </c>
      <c r="D729" s="2">
        <f>'PR-RAS'!E736</f>
        <v>340.49</v>
      </c>
      <c r="E729" s="2">
        <v>0</v>
      </c>
      <c r="F729" s="2">
        <v>0</v>
      </c>
      <c r="G729" s="3">
        <f t="shared" si="14"/>
        <v>2387.23576</v>
      </c>
      <c r="H729" s="3">
        <f t="shared" si="15"/>
        <v>0.68000000000006366</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594.45000000000005</v>
      </c>
      <c r="D730" s="2">
        <f>'PR-RAS'!E737</f>
        <v>891.69</v>
      </c>
      <c r="E730" s="2">
        <v>0</v>
      </c>
      <c r="F730" s="2">
        <v>0</v>
      </c>
      <c r="G730" s="3">
        <f t="shared" si="14"/>
        <v>1733.4380699999999</v>
      </c>
      <c r="H730" s="3">
        <f t="shared" si="15"/>
        <v>0.75999999999999091</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104.51</v>
      </c>
      <c r="D731" s="2">
        <f>'PR-RAS'!E738</f>
        <v>0</v>
      </c>
      <c r="E731" s="2">
        <v>0</v>
      </c>
      <c r="F731" s="2">
        <v>0</v>
      </c>
      <c r="G731" s="3">
        <f t="shared" si="14"/>
        <v>76.292299999999997</v>
      </c>
      <c r="H731" s="3">
        <f t="shared" si="15"/>
        <v>0.48999999999999488</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3273.08</v>
      </c>
      <c r="D734" s="2">
        <f>'PR-RAS'!E741</f>
        <v>5187.22</v>
      </c>
      <c r="E734" s="2">
        <v>0</v>
      </c>
      <c r="F734" s="2">
        <v>0</v>
      </c>
      <c r="G734" s="3">
        <f t="shared" si="14"/>
        <v>10003.632160000001</v>
      </c>
      <c r="H734" s="3">
        <f t="shared" si="15"/>
        <v>0.3000000000001819</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916.27</v>
      </c>
      <c r="D735" s="2">
        <f>'PR-RAS'!E742</f>
        <v>916.27</v>
      </c>
      <c r="E735" s="2">
        <v>0</v>
      </c>
      <c r="F735" s="2">
        <v>0</v>
      </c>
      <c r="G735" s="3">
        <f t="shared" si="14"/>
        <v>2017.62654</v>
      </c>
      <c r="H735" s="3">
        <f t="shared" si="15"/>
        <v>0.53999999999996362</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920</v>
      </c>
      <c r="D770" s="2">
        <f>'PR-RAS'!E777</f>
        <v>0</v>
      </c>
      <c r="E770" s="2">
        <v>0</v>
      </c>
      <c r="F770" s="2">
        <v>0</v>
      </c>
      <c r="G770" s="3">
        <f t="shared" si="14"/>
        <v>707.48</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63.43</v>
      </c>
      <c r="D836" s="2">
        <f>'PR-RAS'!E843</f>
        <v>75.05</v>
      </c>
      <c r="E836" s="2">
        <v>0</v>
      </c>
      <c r="F836" s="2">
        <v>0</v>
      </c>
      <c r="G836" s="3">
        <f t="shared" si="14"/>
        <v>178.29755</v>
      </c>
      <c r="H836" s="3">
        <f t="shared" si="15"/>
        <v>0.47999999999999687</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5850</v>
      </c>
      <c r="D839" s="2">
        <f>'PR-RAS'!E846</f>
        <v>2100</v>
      </c>
      <c r="E839" s="2">
        <v>0</v>
      </c>
      <c r="F839" s="2">
        <v>0</v>
      </c>
      <c r="G839" s="3">
        <f t="shared" si="34"/>
        <v>8421.9</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2000</v>
      </c>
      <c r="D841" s="2">
        <f>'PR-RAS'!E848</f>
        <v>2000</v>
      </c>
      <c r="E841" s="2">
        <v>0</v>
      </c>
      <c r="F841" s="2">
        <v>0</v>
      </c>
      <c r="G841" s="3">
        <f t="shared" si="34"/>
        <v>5040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3400</v>
      </c>
      <c r="D843" s="2">
        <f>'PR-RAS'!E850</f>
        <v>25900</v>
      </c>
      <c r="E843" s="2">
        <v>0</v>
      </c>
      <c r="F843" s="2">
        <v>0</v>
      </c>
      <c r="G843" s="3">
        <f t="shared" si="34"/>
        <v>46478.400000000001</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778.05</v>
      </c>
      <c r="D844" s="2">
        <f>'PR-RAS'!E851</f>
        <v>790.96</v>
      </c>
      <c r="E844" s="2">
        <v>0</v>
      </c>
      <c r="F844" s="2">
        <v>0</v>
      </c>
      <c r="G844" s="3">
        <f t="shared" si="34"/>
        <v>1989.4547100000002</v>
      </c>
      <c r="H844" s="3">
        <f t="shared" si="35"/>
        <v>8.9999999999918145E-2</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0</v>
      </c>
      <c r="D848" s="2">
        <f>'PR-RAS'!E855</f>
        <v>2145</v>
      </c>
      <c r="E848" s="2">
        <v>0</v>
      </c>
      <c r="F848" s="2">
        <v>0</v>
      </c>
      <c r="G848" s="3">
        <f t="shared" si="34"/>
        <v>3633.63</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217968.49</v>
      </c>
      <c r="D1581" s="7"/>
      <c r="E1581" s="7">
        <v>0</v>
      </c>
      <c r="F1581" s="7">
        <v>0</v>
      </c>
      <c r="G1581" s="8">
        <f t="shared" ref="G1581:G1685" si="70">B1581/1000*C1581</f>
        <v>217.96849</v>
      </c>
      <c r="H1581" s="8">
        <f t="shared" ref="H1581:H1685" si="71">ABS(C1581-ROUND(C1581,0))</f>
        <v>0.48999999999068677</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516528.34</v>
      </c>
      <c r="D1582" s="2">
        <v>0</v>
      </c>
      <c r="E1582" s="2">
        <v>0</v>
      </c>
      <c r="F1582" s="2">
        <v>0</v>
      </c>
      <c r="G1582" s="3">
        <f t="shared" si="70"/>
        <v>1033.0566800000001</v>
      </c>
      <c r="H1582" s="3">
        <f t="shared" si="71"/>
        <v>0.34000000002561137</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380082.99000000005</v>
      </c>
      <c r="D1584" s="2">
        <v>0</v>
      </c>
      <c r="E1584" s="2">
        <v>0</v>
      </c>
      <c r="F1584" s="2">
        <v>0</v>
      </c>
      <c r="G1584" s="3">
        <f t="shared" si="70"/>
        <v>1520.3319600000002</v>
      </c>
      <c r="H1584" s="3">
        <f t="shared" si="71"/>
        <v>9.9999999511055648E-3</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143169.85999999999</v>
      </c>
      <c r="D1585" s="2">
        <v>0</v>
      </c>
      <c r="E1585" s="2">
        <v>0</v>
      </c>
      <c r="F1585" s="2">
        <v>0</v>
      </c>
      <c r="G1585" s="3">
        <f t="shared" si="70"/>
        <v>715.84929999999997</v>
      </c>
      <c r="H1585" s="3">
        <f t="shared" si="71"/>
        <v>0.14000000001396984</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120979.16</v>
      </c>
      <c r="D1586" s="2">
        <v>0</v>
      </c>
      <c r="E1586" s="2">
        <v>0</v>
      </c>
      <c r="F1586" s="2">
        <v>0</v>
      </c>
      <c r="G1586" s="3">
        <f t="shared" si="70"/>
        <v>725.87495999999999</v>
      </c>
      <c r="H1586" s="3">
        <f t="shared" si="71"/>
        <v>0.16000000000349246</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1879.31</v>
      </c>
      <c r="D1587" s="2">
        <v>0</v>
      </c>
      <c r="E1587" s="2">
        <v>0</v>
      </c>
      <c r="F1587" s="2">
        <v>0</v>
      </c>
      <c r="G1587" s="3">
        <f t="shared" si="70"/>
        <v>13.15517</v>
      </c>
      <c r="H1587" s="3">
        <f t="shared" si="71"/>
        <v>0.30999999999994543</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58985.65</v>
      </c>
      <c r="D1589" s="2">
        <v>0</v>
      </c>
      <c r="E1589" s="2">
        <v>0</v>
      </c>
      <c r="F1589" s="2">
        <v>0</v>
      </c>
      <c r="G1589" s="3">
        <f>B1589/1000*C1589</f>
        <v>530.87085000000002</v>
      </c>
      <c r="H1589" s="3">
        <f>ABS(C1589-ROUND(C1589,0))</f>
        <v>0.34999999999854481</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21668.25</v>
      </c>
      <c r="D1590" s="2">
        <v>0</v>
      </c>
      <c r="E1590" s="2">
        <v>0</v>
      </c>
      <c r="F1590" s="2">
        <v>0</v>
      </c>
      <c r="G1590" s="3">
        <f t="shared" si="70"/>
        <v>216.6825</v>
      </c>
      <c r="H1590" s="3">
        <f t="shared" si="71"/>
        <v>0.25</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33400.76</v>
      </c>
      <c r="D1591" s="2">
        <v>0</v>
      </c>
      <c r="E1591" s="2">
        <v>0</v>
      </c>
      <c r="F1591" s="2">
        <v>0</v>
      </c>
      <c r="G1591" s="3">
        <f t="shared" si="70"/>
        <v>367.40836000000002</v>
      </c>
      <c r="H1591" s="3">
        <f t="shared" si="71"/>
        <v>0.23999999999796273</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130970.49</v>
      </c>
      <c r="D1593" s="2">
        <v>0</v>
      </c>
      <c r="E1593" s="2">
        <v>0</v>
      </c>
      <c r="F1593" s="2">
        <v>0</v>
      </c>
      <c r="G1593" s="3">
        <f t="shared" si="70"/>
        <v>1702.61637</v>
      </c>
      <c r="H1593" s="3">
        <f t="shared" si="71"/>
        <v>0.49000000000523869</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5474.86</v>
      </c>
      <c r="D1600" s="2">
        <v>0</v>
      </c>
      <c r="E1600" s="2">
        <v>0</v>
      </c>
      <c r="F1600" s="2">
        <v>0</v>
      </c>
      <c r="G1600" s="3">
        <f>B1600/1000*C1600</f>
        <v>109.49719999999999</v>
      </c>
      <c r="H1600" s="3">
        <f>ABS(C1600-ROUND(C1600,0))</f>
        <v>0.14000000000032742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550001.70000000007</v>
      </c>
      <c r="D1601" s="2">
        <v>0</v>
      </c>
      <c r="E1601" s="2">
        <v>0</v>
      </c>
      <c r="F1601" s="2">
        <v>0</v>
      </c>
      <c r="G1601" s="3">
        <f t="shared" si="70"/>
        <v>11550.035700000002</v>
      </c>
      <c r="H1601" s="3">
        <f t="shared" si="71"/>
        <v>0.29999999993015081</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340841.83</v>
      </c>
      <c r="D1603" s="2">
        <v>0</v>
      </c>
      <c r="E1603" s="2">
        <v>0</v>
      </c>
      <c r="F1603" s="2">
        <v>0</v>
      </c>
      <c r="G1603" s="3">
        <f t="shared" si="70"/>
        <v>7839.3620900000005</v>
      </c>
      <c r="H1603" s="3">
        <f t="shared" si="71"/>
        <v>0.16999999998370185</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135339.34</v>
      </c>
      <c r="D1604" s="2">
        <v>0</v>
      </c>
      <c r="E1604" s="2">
        <v>0</v>
      </c>
      <c r="F1604" s="2">
        <v>0</v>
      </c>
      <c r="G1604" s="3">
        <f t="shared" si="70"/>
        <v>3248.1441599999998</v>
      </c>
      <c r="H1604" s="3">
        <f t="shared" si="71"/>
        <v>0.33999999999650754</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113709.68</v>
      </c>
      <c r="D1605" s="2">
        <v>0</v>
      </c>
      <c r="E1605" s="2">
        <v>0</v>
      </c>
      <c r="F1605" s="2">
        <v>0</v>
      </c>
      <c r="G1605" s="3">
        <f t="shared" si="70"/>
        <v>2842.7420000000002</v>
      </c>
      <c r="H1605" s="3">
        <f t="shared" si="71"/>
        <v>0.32000000000698492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1728.41</v>
      </c>
      <c r="D1606" s="2">
        <v>0</v>
      </c>
      <c r="E1606" s="2">
        <v>0</v>
      </c>
      <c r="F1606" s="2">
        <v>0</v>
      </c>
      <c r="G1606" s="3">
        <f t="shared" si="70"/>
        <v>44.938659999999999</v>
      </c>
      <c r="H1606" s="3">
        <f t="shared" si="71"/>
        <v>0.41000000000008185</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51618.09</v>
      </c>
      <c r="D1608" s="2">
        <v>0</v>
      </c>
      <c r="E1608" s="2">
        <v>0</v>
      </c>
      <c r="F1608" s="2">
        <v>0</v>
      </c>
      <c r="G1608" s="3">
        <f>B1608/1000*C1608</f>
        <v>1445.3065199999999</v>
      </c>
      <c r="H1608" s="3">
        <f>ABS(C1608-ROUND(C1608,0))</f>
        <v>8.999999999650754E-2</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7314.62</v>
      </c>
      <c r="D1609" s="2">
        <v>0</v>
      </c>
      <c r="E1609" s="2">
        <v>0</v>
      </c>
      <c r="F1609" s="2">
        <v>0</v>
      </c>
      <c r="G1609" s="3">
        <f t="shared" si="70"/>
        <v>212.12398000000002</v>
      </c>
      <c r="H1609" s="3">
        <f t="shared" si="71"/>
        <v>0.38000000000010914</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31131.69</v>
      </c>
      <c r="D1610" s="2">
        <v>0</v>
      </c>
      <c r="E1610" s="2">
        <v>0</v>
      </c>
      <c r="F1610" s="2">
        <v>0</v>
      </c>
      <c r="G1610" s="3">
        <f t="shared" si="70"/>
        <v>933.95069999999987</v>
      </c>
      <c r="H1610" s="3">
        <f t="shared" si="71"/>
        <v>0.31000000000130967</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206004.19</v>
      </c>
      <c r="D1612" s="2">
        <v>0</v>
      </c>
      <c r="E1612" s="2">
        <v>0</v>
      </c>
      <c r="F1612" s="2">
        <v>0</v>
      </c>
      <c r="G1612" s="3">
        <f t="shared" si="70"/>
        <v>6592.1340799999998</v>
      </c>
      <c r="H1612" s="3">
        <f t="shared" si="71"/>
        <v>0.19000000000232831</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3155.68</v>
      </c>
      <c r="D1619" s="2">
        <v>0</v>
      </c>
      <c r="E1619" s="2">
        <v>0</v>
      </c>
      <c r="F1619" s="2">
        <v>0</v>
      </c>
      <c r="G1619" s="3">
        <f>B1619/1000*C1619</f>
        <v>123.07151999999999</v>
      </c>
      <c r="H1619" s="3">
        <f>ABS(C1619-ROUND(C1619,0))</f>
        <v>0.32000000000016371</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184495.13</v>
      </c>
      <c r="D1620" s="2">
        <v>0</v>
      </c>
      <c r="E1620" s="2">
        <v>0</v>
      </c>
      <c r="F1620" s="2">
        <v>0</v>
      </c>
      <c r="G1620" s="3">
        <f t="shared" si="70"/>
        <v>7379.8052000000007</v>
      </c>
      <c r="H1620" s="3">
        <f t="shared" si="71"/>
        <v>0.13000000000465661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119530.73999999998</v>
      </c>
      <c r="D1621" s="2">
        <v>0</v>
      </c>
      <c r="E1621" s="2">
        <v>0</v>
      </c>
      <c r="F1621" s="2">
        <v>0</v>
      </c>
      <c r="G1621" s="3">
        <f t="shared" si="70"/>
        <v>4900.7603399999989</v>
      </c>
      <c r="H1621" s="3">
        <f t="shared" si="71"/>
        <v>0.26000000002386514</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81748.53</v>
      </c>
      <c r="D1627" s="2">
        <v>0</v>
      </c>
      <c r="E1627" s="2">
        <v>0</v>
      </c>
      <c r="F1627" s="2">
        <v>0</v>
      </c>
      <c r="G1627" s="3">
        <f t="shared" si="70"/>
        <v>3842.18091</v>
      </c>
      <c r="H1627" s="3">
        <f t="shared" si="71"/>
        <v>0.47000000000116415</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45208.639999999999</v>
      </c>
      <c r="D1633" s="2">
        <v>0</v>
      </c>
      <c r="E1633" s="2">
        <v>0</v>
      </c>
      <c r="F1633" s="2">
        <v>0</v>
      </c>
      <c r="G1633" s="3">
        <f t="shared" si="70"/>
        <v>2396.0579199999997</v>
      </c>
      <c r="H1633" s="3">
        <f t="shared" si="71"/>
        <v>0.36000000000058208</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32801.760000000002</v>
      </c>
      <c r="D1634" s="2">
        <v>0</v>
      </c>
      <c r="E1634" s="2">
        <v>0</v>
      </c>
      <c r="F1634" s="2">
        <v>0</v>
      </c>
      <c r="G1634" s="3">
        <f t="shared" si="70"/>
        <v>1771.2950400000002</v>
      </c>
      <c r="H1634" s="3">
        <f t="shared" si="71"/>
        <v>0.23999999999796273</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12406.88</v>
      </c>
      <c r="D1635" s="2">
        <v>0</v>
      </c>
      <c r="E1635" s="2">
        <v>0</v>
      </c>
      <c r="F1635" s="2">
        <v>0</v>
      </c>
      <c r="G1635" s="3">
        <f t="shared" si="70"/>
        <v>682.37839999999994</v>
      </c>
      <c r="H1635" s="3">
        <f t="shared" si="71"/>
        <v>0.12000000000080036</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661.12</v>
      </c>
      <c r="D1638" s="2">
        <v>0</v>
      </c>
      <c r="E1638" s="2">
        <v>0</v>
      </c>
      <c r="F1638" s="2">
        <v>0</v>
      </c>
      <c r="G1638" s="3">
        <f t="shared" si="70"/>
        <v>38.34496</v>
      </c>
      <c r="H1638" s="3">
        <f t="shared" si="71"/>
        <v>0.12000000000000455</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16.600000000000001</v>
      </c>
      <c r="D1639" s="2">
        <v>0</v>
      </c>
      <c r="E1639" s="2">
        <v>0</v>
      </c>
      <c r="F1639" s="2">
        <v>0</v>
      </c>
      <c r="G1639" s="3">
        <f t="shared" si="70"/>
        <v>0.97940000000000005</v>
      </c>
      <c r="H1639" s="3">
        <f t="shared" si="71"/>
        <v>0.39999999999999858</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644.52</v>
      </c>
      <c r="D1640" s="2">
        <v>0</v>
      </c>
      <c r="E1640" s="2">
        <v>0</v>
      </c>
      <c r="F1640" s="2">
        <v>0</v>
      </c>
      <c r="G1640" s="3">
        <f t="shared" si="70"/>
        <v>38.671199999999999</v>
      </c>
      <c r="H1640" s="3">
        <f t="shared" si="71"/>
        <v>0.48000000000001819</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14235.12</v>
      </c>
      <c r="D1648" s="2">
        <v>0</v>
      </c>
      <c r="E1648" s="2">
        <v>0</v>
      </c>
      <c r="F1648" s="2">
        <v>0</v>
      </c>
      <c r="G1648" s="3">
        <f t="shared" ref="G1648:G1652" si="72">B1648/1000*C1648</f>
        <v>967.98816000000011</v>
      </c>
      <c r="H1648" s="3">
        <f t="shared" ref="H1648:H1652" si="73">ABS(C1648-ROUND(C1648,0))</f>
        <v>0.12000000000080036</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14235.12</v>
      </c>
      <c r="D1650" s="2">
        <v>0</v>
      </c>
      <c r="E1650" s="2">
        <v>0</v>
      </c>
      <c r="F1650" s="2">
        <v>0</v>
      </c>
      <c r="G1650" s="3">
        <f t="shared" si="72"/>
        <v>996.4584000000001</v>
      </c>
      <c r="H1650" s="3">
        <f t="shared" si="73"/>
        <v>0.12000000000080036</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13120.8</v>
      </c>
      <c r="D1653" s="2">
        <v>0</v>
      </c>
      <c r="E1653" s="2">
        <v>0</v>
      </c>
      <c r="F1653" s="2">
        <v>0</v>
      </c>
      <c r="G1653" s="3">
        <f t="shared" si="70"/>
        <v>957.81839999999988</v>
      </c>
      <c r="H1653" s="3">
        <f t="shared" si="71"/>
        <v>0.2000000000007276</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11810.82</v>
      </c>
      <c r="D1654" s="2">
        <v>0</v>
      </c>
      <c r="E1654" s="2">
        <v>0</v>
      </c>
      <c r="F1654" s="2">
        <v>0</v>
      </c>
      <c r="G1654" s="3">
        <f t="shared" si="70"/>
        <v>874.00067999999999</v>
      </c>
      <c r="H1654" s="3">
        <f t="shared" si="71"/>
        <v>0.18000000000029104</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1309.98</v>
      </c>
      <c r="D1655" s="2">
        <v>0</v>
      </c>
      <c r="E1655" s="2">
        <v>0</v>
      </c>
      <c r="F1655" s="2">
        <v>0</v>
      </c>
      <c r="G1655" s="3">
        <f t="shared" si="70"/>
        <v>98.248499999999993</v>
      </c>
      <c r="H1655" s="3">
        <f t="shared" si="71"/>
        <v>1.999999999998181E-2</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3303.43</v>
      </c>
      <c r="D1658" s="2">
        <v>0</v>
      </c>
      <c r="E1658" s="2">
        <v>0</v>
      </c>
      <c r="F1658" s="2">
        <v>0</v>
      </c>
      <c r="G1658" s="3">
        <f t="shared" si="70"/>
        <v>257.66753999999997</v>
      </c>
      <c r="H1658" s="3">
        <f t="shared" si="71"/>
        <v>0.42999999999983629</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3303.43</v>
      </c>
      <c r="D1660" s="2">
        <v>0</v>
      </c>
      <c r="E1660" s="2">
        <v>0</v>
      </c>
      <c r="F1660" s="2">
        <v>0</v>
      </c>
      <c r="G1660" s="3">
        <f t="shared" si="70"/>
        <v>264.27440000000001</v>
      </c>
      <c r="H1660" s="3">
        <f t="shared" si="71"/>
        <v>0.42999999999983629</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5219.42</v>
      </c>
      <c r="D1663" s="2">
        <v>0</v>
      </c>
      <c r="E1663" s="2">
        <v>0</v>
      </c>
      <c r="F1663" s="2">
        <v>0</v>
      </c>
      <c r="G1663" s="3">
        <f t="shared" si="70"/>
        <v>433.21186</v>
      </c>
      <c r="H1663" s="3">
        <f t="shared" si="71"/>
        <v>0.42000000000007276</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5219.42</v>
      </c>
      <c r="D1665" s="2">
        <v>0</v>
      </c>
      <c r="E1665" s="2">
        <v>0</v>
      </c>
      <c r="F1665" s="2">
        <v>0</v>
      </c>
      <c r="G1665" s="3">
        <f t="shared" si="70"/>
        <v>443.65070000000003</v>
      </c>
      <c r="H1665" s="3">
        <f t="shared" si="71"/>
        <v>0.42000000000007276</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34401.49</v>
      </c>
      <c r="D1668" s="2">
        <v>0</v>
      </c>
      <c r="E1668" s="2">
        <v>0</v>
      </c>
      <c r="F1668" s="2">
        <v>0</v>
      </c>
      <c r="G1668" s="3">
        <f t="shared" si="70"/>
        <v>3027.3311199999998</v>
      </c>
      <c r="H1668" s="3">
        <f t="shared" si="71"/>
        <v>0.48999999999796273</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24581.59</v>
      </c>
      <c r="D1669" s="2">
        <v>0</v>
      </c>
      <c r="E1669" s="2">
        <v>0</v>
      </c>
      <c r="F1669" s="2">
        <v>0</v>
      </c>
      <c r="G1669" s="3">
        <f t="shared" si="70"/>
        <v>2187.7615099999998</v>
      </c>
      <c r="H1669" s="3">
        <f t="shared" si="71"/>
        <v>0.40999999999985448</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9819.9</v>
      </c>
      <c r="D1670" s="2">
        <v>0</v>
      </c>
      <c r="E1670" s="2">
        <v>0</v>
      </c>
      <c r="F1670" s="2">
        <v>0</v>
      </c>
      <c r="G1670" s="3">
        <f t="shared" si="70"/>
        <v>883.79099999999994</v>
      </c>
      <c r="H1670" s="3">
        <f t="shared" si="71"/>
        <v>0.1000000000003638</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1061.54</v>
      </c>
      <c r="D1673" s="2">
        <v>0</v>
      </c>
      <c r="E1673" s="2">
        <v>0</v>
      </c>
      <c r="F1673" s="2">
        <v>0</v>
      </c>
      <c r="G1673" s="3">
        <f t="shared" si="70"/>
        <v>98.723219999999998</v>
      </c>
      <c r="H1673" s="3">
        <f t="shared" si="71"/>
        <v>0.46000000000003638</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1061.54</v>
      </c>
      <c r="D1677" s="2">
        <v>0</v>
      </c>
      <c r="E1677" s="2">
        <v>0</v>
      </c>
      <c r="F1677" s="2">
        <v>0</v>
      </c>
      <c r="G1677" s="3">
        <f t="shared" si="70"/>
        <v>102.96938</v>
      </c>
      <c r="H1677" s="3">
        <f t="shared" si="71"/>
        <v>0.46000000000003638</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2319.1799999999998</v>
      </c>
      <c r="D1679" s="2">
        <v>0</v>
      </c>
      <c r="E1679" s="2">
        <v>0</v>
      </c>
      <c r="F1679" s="2">
        <v>0</v>
      </c>
      <c r="G1679" s="3">
        <f>B1679/1000*C1679</f>
        <v>229.59881999999999</v>
      </c>
      <c r="H1679" s="3">
        <f>ABS(C1679-ROUND(C1679,0))</f>
        <v>0.17999999999983629</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64964.39</v>
      </c>
      <c r="D1680" s="2">
        <v>0</v>
      </c>
      <c r="E1680" s="2">
        <v>0</v>
      </c>
      <c r="F1680" s="2">
        <v>0</v>
      </c>
      <c r="G1680" s="3">
        <f t="shared" si="70"/>
        <v>6496.4390000000003</v>
      </c>
      <c r="H1680" s="3">
        <f t="shared" si="71"/>
        <v>0.38999999999941792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64964.39</v>
      </c>
      <c r="D1682" s="2">
        <v>0</v>
      </c>
      <c r="E1682" s="2">
        <v>0</v>
      </c>
      <c r="F1682" s="2">
        <v>0</v>
      </c>
      <c r="G1682" s="3">
        <f t="shared" si="70"/>
        <v>6626.3677799999996</v>
      </c>
      <c r="H1682" s="3">
        <f t="shared" si="71"/>
        <v>0.38999999999941792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49" zoomScaleNormal="100" workbookViewId="0">
      <selection activeCell="Q60" sqref="Q60"/>
    </sheetView>
  </sheetViews>
  <sheetFormatPr defaultColWidth="14.453125" defaultRowHeight="15" customHeight="1" x14ac:dyDescent="0.25"/>
  <cols>
    <col min="1" max="1" width="10.7265625" style="1" customWidth="1"/>
    <col min="2" max="3" width="45.7265625" style="1" customWidth="1"/>
    <col min="4" max="16" width="8" style="1" customWidth="1"/>
  </cols>
  <sheetData>
    <row r="1" spans="1:16" ht="37.5" customHeight="1" x14ac:dyDescent="0.25">
      <c r="A1" s="409" t="s">
        <v>2020</v>
      </c>
      <c r="B1" s="409"/>
      <c r="C1" s="409"/>
    </row>
    <row r="2" spans="1:16" ht="33" customHeight="1" x14ac:dyDescent="0.25">
      <c r="A2" s="410" t="s">
        <v>2021</v>
      </c>
      <c r="B2" s="411"/>
      <c r="C2" s="401"/>
      <c r="D2" s="5"/>
      <c r="E2" s="5"/>
      <c r="F2" s="5"/>
      <c r="G2" s="5"/>
      <c r="H2" s="5"/>
      <c r="I2" s="5"/>
      <c r="J2" s="5"/>
      <c r="K2" s="5"/>
      <c r="L2" s="5"/>
      <c r="M2" s="5"/>
      <c r="N2" s="5"/>
      <c r="O2" s="5"/>
      <c r="P2" s="5"/>
    </row>
    <row r="3" spans="1:16" ht="18.75" customHeight="1" x14ac:dyDescent="0.25">
      <c r="A3" s="222" t="s">
        <v>2022</v>
      </c>
      <c r="B3" s="412" t="s">
        <v>2023</v>
      </c>
      <c r="C3" s="401"/>
      <c r="D3" s="5"/>
      <c r="E3" s="5"/>
      <c r="F3" s="5"/>
      <c r="G3" s="5"/>
      <c r="H3" s="5"/>
      <c r="I3" s="5"/>
      <c r="J3" s="5"/>
      <c r="K3" s="5"/>
      <c r="L3" s="5"/>
      <c r="M3" s="5"/>
      <c r="N3" s="5"/>
      <c r="O3" s="5"/>
      <c r="P3" s="5"/>
    </row>
    <row r="4" spans="1:16" ht="37.5" hidden="1" customHeight="1" x14ac:dyDescent="0.25">
      <c r="A4" s="223" t="s">
        <v>2024</v>
      </c>
      <c r="B4" s="400" t="s">
        <v>2025</v>
      </c>
      <c r="C4" s="401"/>
      <c r="D4" s="5"/>
      <c r="E4" s="5"/>
      <c r="F4" s="5"/>
      <c r="G4" s="5"/>
      <c r="H4" s="5"/>
      <c r="I4" s="5"/>
      <c r="J4" s="5"/>
      <c r="K4" s="5"/>
      <c r="L4" s="5"/>
      <c r="M4" s="5"/>
      <c r="N4" s="5"/>
      <c r="O4" s="5"/>
      <c r="P4" s="5"/>
    </row>
    <row r="5" spans="1:16" ht="48" hidden="1" customHeight="1" x14ac:dyDescent="0.25">
      <c r="A5" s="223" t="s">
        <v>2024</v>
      </c>
      <c r="B5" s="400" t="s">
        <v>2026</v>
      </c>
      <c r="C5" s="401"/>
      <c r="D5" s="5"/>
      <c r="E5" s="5"/>
      <c r="F5" s="5"/>
      <c r="G5" s="5"/>
      <c r="H5" s="5"/>
      <c r="I5" s="5"/>
      <c r="J5" s="5"/>
      <c r="K5" s="5"/>
      <c r="L5" s="5"/>
      <c r="M5" s="5"/>
      <c r="N5" s="5"/>
      <c r="O5" s="5"/>
      <c r="P5" s="5"/>
    </row>
    <row r="6" spans="1:16" ht="59.25" hidden="1" customHeight="1" x14ac:dyDescent="0.25">
      <c r="A6" s="223" t="s">
        <v>2024</v>
      </c>
      <c r="B6" s="400" t="s">
        <v>2027</v>
      </c>
      <c r="C6" s="401"/>
      <c r="D6" s="5"/>
      <c r="E6" s="5"/>
      <c r="F6" s="5"/>
      <c r="G6" s="5"/>
      <c r="H6" s="5"/>
      <c r="I6" s="5"/>
      <c r="J6" s="5"/>
      <c r="K6" s="5"/>
      <c r="L6" s="5"/>
      <c r="M6" s="5"/>
      <c r="N6" s="5"/>
      <c r="O6" s="5"/>
      <c r="P6" s="5"/>
    </row>
    <row r="7" spans="1:16" ht="48" hidden="1" customHeight="1" x14ac:dyDescent="0.25">
      <c r="A7" s="223" t="s">
        <v>2028</v>
      </c>
      <c r="B7" s="400" t="s">
        <v>2029</v>
      </c>
      <c r="C7" s="401"/>
      <c r="D7" s="5"/>
      <c r="E7" s="5"/>
      <c r="F7" s="5"/>
      <c r="G7" s="5"/>
      <c r="H7" s="5"/>
      <c r="I7" s="5"/>
      <c r="J7" s="5"/>
      <c r="K7" s="5"/>
      <c r="L7" s="5"/>
      <c r="M7" s="5"/>
      <c r="N7" s="5"/>
      <c r="O7" s="5"/>
      <c r="P7" s="5"/>
    </row>
    <row r="8" spans="1:16" ht="41.25" hidden="1" customHeight="1" x14ac:dyDescent="0.25">
      <c r="A8" s="223" t="s">
        <v>2030</v>
      </c>
      <c r="B8" s="400" t="s">
        <v>2031</v>
      </c>
      <c r="C8" s="401"/>
      <c r="D8" s="5"/>
      <c r="E8" s="5"/>
      <c r="F8" s="5"/>
      <c r="G8" s="5"/>
      <c r="H8" s="5"/>
      <c r="I8" s="5"/>
      <c r="J8" s="5"/>
      <c r="K8" s="5"/>
      <c r="L8" s="5"/>
      <c r="M8" s="5"/>
      <c r="N8" s="5"/>
      <c r="O8" s="5"/>
      <c r="P8" s="5"/>
    </row>
    <row r="9" spans="1:16" ht="59.25" hidden="1" customHeight="1" x14ac:dyDescent="0.25">
      <c r="A9" s="223" t="s">
        <v>2032</v>
      </c>
      <c r="B9" s="400" t="s">
        <v>2033</v>
      </c>
      <c r="C9" s="401"/>
      <c r="D9" s="5"/>
      <c r="E9" s="5"/>
      <c r="F9" s="5"/>
      <c r="G9" s="5"/>
      <c r="H9" s="5"/>
      <c r="I9" s="5"/>
      <c r="J9" s="5"/>
      <c r="K9" s="5"/>
      <c r="L9" s="5"/>
      <c r="M9" s="5"/>
      <c r="N9" s="5"/>
      <c r="O9" s="5"/>
      <c r="P9" s="5"/>
    </row>
    <row r="10" spans="1:16" ht="61.5" hidden="1" customHeight="1" x14ac:dyDescent="0.25">
      <c r="A10" s="223" t="s">
        <v>2032</v>
      </c>
      <c r="B10" s="400" t="s">
        <v>2034</v>
      </c>
      <c r="C10" s="401"/>
      <c r="D10" s="5"/>
      <c r="E10" s="5"/>
      <c r="F10" s="5"/>
      <c r="G10" s="5"/>
      <c r="H10" s="5"/>
      <c r="I10" s="5"/>
      <c r="J10" s="5"/>
      <c r="K10" s="5"/>
      <c r="L10" s="5"/>
      <c r="M10" s="5"/>
      <c r="N10" s="5"/>
      <c r="O10" s="5"/>
      <c r="P10" s="5"/>
    </row>
    <row r="11" spans="1:16" ht="43.5" hidden="1" customHeight="1" x14ac:dyDescent="0.25">
      <c r="A11" s="223" t="s">
        <v>2032</v>
      </c>
      <c r="B11" s="400" t="s">
        <v>2035</v>
      </c>
      <c r="C11" s="401"/>
      <c r="D11" s="5"/>
      <c r="E11" s="5"/>
      <c r="F11" s="5"/>
      <c r="G11" s="5"/>
      <c r="H11" s="5"/>
      <c r="I11" s="5"/>
      <c r="J11" s="5"/>
      <c r="K11" s="5"/>
      <c r="L11" s="5"/>
      <c r="M11" s="5"/>
      <c r="N11" s="5"/>
      <c r="O11" s="5"/>
      <c r="P11" s="5"/>
    </row>
    <row r="12" spans="1:16" ht="27.75" hidden="1" customHeight="1" x14ac:dyDescent="0.25">
      <c r="A12" s="223" t="s">
        <v>2036</v>
      </c>
      <c r="B12" s="400" t="s">
        <v>2037</v>
      </c>
      <c r="C12" s="401"/>
      <c r="D12" s="5"/>
      <c r="E12" s="5"/>
      <c r="F12" s="5"/>
      <c r="G12" s="5"/>
      <c r="H12" s="5"/>
      <c r="I12" s="5"/>
      <c r="J12" s="5"/>
      <c r="K12" s="5"/>
      <c r="L12" s="5"/>
      <c r="M12" s="5"/>
      <c r="N12" s="5"/>
      <c r="O12" s="5"/>
      <c r="P12" s="5"/>
    </row>
    <row r="13" spans="1:16" ht="27.75" hidden="1" customHeight="1" x14ac:dyDescent="0.25">
      <c r="A13" s="223" t="s">
        <v>2038</v>
      </c>
      <c r="B13" s="400" t="s">
        <v>2039</v>
      </c>
      <c r="C13" s="401"/>
      <c r="D13" s="5"/>
      <c r="E13" s="5"/>
      <c r="F13" s="5"/>
      <c r="G13" s="5"/>
      <c r="H13" s="5"/>
      <c r="I13" s="5"/>
      <c r="J13" s="5"/>
      <c r="K13" s="5"/>
      <c r="L13" s="5"/>
      <c r="M13" s="5"/>
      <c r="N13" s="5"/>
      <c r="O13" s="5"/>
      <c r="P13" s="5"/>
    </row>
    <row r="14" spans="1:16" ht="45.75" hidden="1" customHeight="1" x14ac:dyDescent="0.25">
      <c r="A14" s="223" t="s">
        <v>2040</v>
      </c>
      <c r="B14" s="400" t="s">
        <v>2041</v>
      </c>
      <c r="C14" s="401"/>
      <c r="D14" s="5"/>
      <c r="E14" s="5"/>
      <c r="F14" s="5"/>
      <c r="G14" s="5"/>
      <c r="H14" s="5"/>
      <c r="I14" s="5"/>
      <c r="J14" s="5"/>
      <c r="K14" s="5"/>
      <c r="L14" s="5"/>
      <c r="M14" s="5"/>
      <c r="N14" s="5"/>
      <c r="O14" s="5"/>
      <c r="P14" s="5"/>
    </row>
    <row r="15" spans="1:16" ht="45.75" hidden="1" customHeight="1" x14ac:dyDescent="0.25">
      <c r="A15" s="223" t="s">
        <v>2042</v>
      </c>
      <c r="B15" s="400" t="s">
        <v>2043</v>
      </c>
      <c r="C15" s="401"/>
      <c r="D15" s="5"/>
      <c r="E15" s="5"/>
      <c r="F15" s="5"/>
      <c r="G15" s="5"/>
      <c r="H15" s="5"/>
      <c r="I15" s="5"/>
      <c r="J15" s="5"/>
      <c r="K15" s="5"/>
      <c r="L15" s="5"/>
      <c r="M15" s="5"/>
      <c r="N15" s="5"/>
      <c r="O15" s="5"/>
      <c r="P15" s="5"/>
    </row>
    <row r="16" spans="1:16" ht="51" hidden="1" customHeight="1" x14ac:dyDescent="0.25">
      <c r="A16" s="223" t="s">
        <v>2044</v>
      </c>
      <c r="B16" s="400" t="s">
        <v>2045</v>
      </c>
      <c r="C16" s="401"/>
      <c r="D16" s="5"/>
      <c r="E16" s="5"/>
      <c r="F16" s="5"/>
      <c r="G16" s="5"/>
      <c r="H16" s="5"/>
      <c r="I16" s="5"/>
      <c r="J16" s="5"/>
      <c r="K16" s="5"/>
      <c r="L16" s="5"/>
      <c r="M16" s="5"/>
      <c r="N16" s="5"/>
      <c r="O16" s="5"/>
      <c r="P16" s="5"/>
    </row>
    <row r="17" spans="1:16" ht="27.75" hidden="1" customHeight="1" x14ac:dyDescent="0.25">
      <c r="A17" s="223" t="s">
        <v>2046</v>
      </c>
      <c r="B17" s="400" t="s">
        <v>2047</v>
      </c>
      <c r="C17" s="401"/>
      <c r="D17" s="5"/>
      <c r="E17" s="5"/>
      <c r="F17" s="5"/>
      <c r="G17" s="5"/>
      <c r="H17" s="5"/>
      <c r="I17" s="5"/>
      <c r="J17" s="5"/>
      <c r="K17" s="5"/>
      <c r="L17" s="5"/>
      <c r="M17" s="5"/>
      <c r="N17" s="5"/>
      <c r="O17" s="5"/>
      <c r="P17" s="5"/>
    </row>
    <row r="18" spans="1:16" ht="27.75" hidden="1" customHeight="1" x14ac:dyDescent="0.25">
      <c r="A18" s="223" t="s">
        <v>2048</v>
      </c>
      <c r="B18" s="400" t="s">
        <v>2049</v>
      </c>
      <c r="C18" s="401"/>
      <c r="D18" s="5"/>
      <c r="E18" s="5"/>
      <c r="F18" s="5"/>
      <c r="G18" s="5"/>
      <c r="H18" s="5"/>
      <c r="I18" s="5"/>
      <c r="J18" s="5"/>
      <c r="K18" s="5"/>
      <c r="L18" s="5"/>
      <c r="M18" s="5"/>
      <c r="N18" s="5"/>
      <c r="O18" s="5"/>
      <c r="P18" s="5"/>
    </row>
    <row r="19" spans="1:16" ht="45" hidden="1" customHeight="1" x14ac:dyDescent="0.25">
      <c r="A19" s="223" t="s">
        <v>2048</v>
      </c>
      <c r="B19" s="400" t="s">
        <v>2050</v>
      </c>
      <c r="C19" s="401"/>
      <c r="D19" s="5"/>
      <c r="E19" s="5"/>
      <c r="F19" s="5"/>
      <c r="G19" s="5"/>
      <c r="H19" s="5"/>
      <c r="I19" s="5"/>
      <c r="J19" s="5"/>
      <c r="K19" s="5"/>
      <c r="L19" s="5"/>
      <c r="M19" s="5"/>
      <c r="N19" s="5"/>
      <c r="O19" s="5"/>
      <c r="P19" s="5"/>
    </row>
    <row r="20" spans="1:16" ht="45" hidden="1" customHeight="1" x14ac:dyDescent="0.25">
      <c r="A20" s="223" t="s">
        <v>2051</v>
      </c>
      <c r="B20" s="400" t="s">
        <v>2052</v>
      </c>
      <c r="C20" s="401"/>
      <c r="D20" s="5"/>
      <c r="E20" s="5"/>
      <c r="F20" s="5"/>
      <c r="G20" s="5"/>
      <c r="H20" s="5"/>
      <c r="I20" s="5"/>
      <c r="J20" s="5"/>
      <c r="K20" s="5"/>
      <c r="L20" s="5"/>
      <c r="M20" s="5"/>
      <c r="N20" s="5"/>
      <c r="O20" s="5"/>
      <c r="P20" s="5"/>
    </row>
    <row r="21" spans="1:16" ht="30" hidden="1" customHeight="1" x14ac:dyDescent="0.25">
      <c r="A21" s="223" t="s">
        <v>2053</v>
      </c>
      <c r="B21" s="400" t="s">
        <v>2054</v>
      </c>
      <c r="C21" s="401"/>
      <c r="D21" s="5"/>
      <c r="E21" s="5"/>
      <c r="F21" s="5"/>
      <c r="G21" s="5"/>
      <c r="H21" s="5"/>
      <c r="I21" s="5"/>
      <c r="J21" s="5"/>
      <c r="K21" s="5"/>
      <c r="L21" s="5"/>
      <c r="M21" s="5"/>
      <c r="N21" s="5"/>
      <c r="O21" s="5"/>
      <c r="P21" s="5"/>
    </row>
    <row r="22" spans="1:16" ht="30" hidden="1" customHeight="1" x14ac:dyDescent="0.25">
      <c r="A22" s="223" t="s">
        <v>2055</v>
      </c>
      <c r="B22" s="400" t="s">
        <v>2056</v>
      </c>
      <c r="C22" s="401"/>
      <c r="D22" s="5"/>
      <c r="E22" s="5"/>
      <c r="F22" s="5"/>
      <c r="G22" s="5"/>
      <c r="H22" s="5"/>
      <c r="I22" s="5"/>
      <c r="J22" s="5"/>
      <c r="K22" s="5"/>
      <c r="L22" s="5"/>
      <c r="M22" s="5"/>
      <c r="N22" s="5"/>
      <c r="O22" s="5"/>
      <c r="P22" s="5"/>
    </row>
    <row r="23" spans="1:16" ht="30" hidden="1" customHeight="1" x14ac:dyDescent="0.25">
      <c r="A23" s="223" t="s">
        <v>2057</v>
      </c>
      <c r="B23" s="400" t="s">
        <v>2058</v>
      </c>
      <c r="C23" s="401"/>
      <c r="D23" s="5"/>
      <c r="E23" s="5"/>
      <c r="F23" s="5"/>
      <c r="G23" s="5"/>
      <c r="H23" s="5"/>
      <c r="I23" s="5"/>
      <c r="J23" s="5"/>
      <c r="K23" s="5"/>
      <c r="L23" s="5"/>
      <c r="M23" s="5"/>
      <c r="N23" s="5"/>
      <c r="O23" s="5"/>
      <c r="P23" s="5"/>
    </row>
    <row r="24" spans="1:16" ht="30" hidden="1" customHeight="1" x14ac:dyDescent="0.25">
      <c r="A24" s="223" t="s">
        <v>2059</v>
      </c>
      <c r="B24" s="400" t="s">
        <v>2060</v>
      </c>
      <c r="C24" s="401"/>
      <c r="D24" s="5"/>
      <c r="E24" s="5"/>
      <c r="F24" s="5"/>
      <c r="G24" s="5"/>
      <c r="H24" s="5"/>
      <c r="I24" s="5"/>
      <c r="J24" s="5"/>
      <c r="K24" s="5"/>
      <c r="L24" s="5"/>
      <c r="M24" s="5"/>
      <c r="N24" s="5"/>
      <c r="O24" s="5"/>
      <c r="P24" s="5"/>
    </row>
    <row r="25" spans="1:16" ht="30" hidden="1" customHeight="1" x14ac:dyDescent="0.25">
      <c r="A25" s="223" t="s">
        <v>2061</v>
      </c>
      <c r="B25" s="400" t="s">
        <v>2062</v>
      </c>
      <c r="C25" s="401"/>
      <c r="D25" s="5"/>
      <c r="E25" s="5"/>
      <c r="F25" s="5"/>
      <c r="G25" s="5"/>
      <c r="H25" s="5"/>
      <c r="I25" s="5"/>
      <c r="J25" s="5"/>
      <c r="K25" s="5"/>
      <c r="L25" s="5"/>
      <c r="M25" s="5"/>
      <c r="N25" s="5"/>
      <c r="O25" s="5"/>
      <c r="P25" s="5"/>
    </row>
    <row r="26" spans="1:16" ht="30" hidden="1" customHeight="1" x14ac:dyDescent="0.25">
      <c r="A26" s="223" t="s">
        <v>2063</v>
      </c>
      <c r="B26" s="400" t="s">
        <v>2064</v>
      </c>
      <c r="C26" s="401"/>
      <c r="D26" s="5"/>
      <c r="E26" s="5"/>
      <c r="F26" s="5"/>
      <c r="G26" s="5"/>
      <c r="H26" s="5"/>
      <c r="I26" s="5"/>
      <c r="J26" s="5"/>
      <c r="K26" s="5"/>
      <c r="L26" s="5"/>
      <c r="M26" s="5"/>
      <c r="N26" s="5"/>
      <c r="O26" s="5"/>
      <c r="P26" s="5"/>
    </row>
    <row r="27" spans="1:16" ht="70.5" hidden="1" customHeight="1" x14ac:dyDescent="0.25">
      <c r="A27" s="223" t="s">
        <v>2065</v>
      </c>
      <c r="B27" s="400" t="s">
        <v>2066</v>
      </c>
      <c r="C27" s="401"/>
      <c r="D27" s="5"/>
      <c r="E27" s="5"/>
      <c r="F27" s="5"/>
      <c r="G27" s="5"/>
      <c r="H27" s="5"/>
      <c r="I27" s="5"/>
      <c r="J27" s="5"/>
      <c r="K27" s="5"/>
      <c r="L27" s="5"/>
      <c r="M27" s="5"/>
      <c r="N27" s="5"/>
      <c r="O27" s="5"/>
      <c r="P27" s="5"/>
    </row>
    <row r="28" spans="1:16" ht="48" hidden="1" customHeight="1" x14ac:dyDescent="0.25">
      <c r="A28" s="223" t="s">
        <v>2067</v>
      </c>
      <c r="B28" s="400" t="s">
        <v>2068</v>
      </c>
      <c r="C28" s="401"/>
      <c r="D28" s="5"/>
      <c r="E28" s="5"/>
      <c r="F28" s="5"/>
      <c r="G28" s="5"/>
      <c r="H28" s="5"/>
      <c r="I28" s="5"/>
      <c r="J28" s="5"/>
      <c r="K28" s="5"/>
      <c r="L28" s="5"/>
      <c r="M28" s="5"/>
      <c r="N28" s="5"/>
      <c r="O28" s="5"/>
      <c r="P28" s="5"/>
    </row>
    <row r="29" spans="1:16" ht="100.5" hidden="1" customHeight="1" x14ac:dyDescent="0.25">
      <c r="A29" s="223" t="s">
        <v>2069</v>
      </c>
      <c r="B29" s="400" t="s">
        <v>2070</v>
      </c>
      <c r="C29" s="401"/>
      <c r="D29" s="5"/>
      <c r="E29" s="5"/>
      <c r="F29" s="5"/>
      <c r="G29" s="5"/>
      <c r="H29" s="5"/>
      <c r="I29" s="5"/>
      <c r="J29" s="5"/>
      <c r="K29" s="5"/>
      <c r="L29" s="5"/>
      <c r="M29" s="5"/>
      <c r="N29" s="5"/>
      <c r="O29" s="5"/>
      <c r="P29" s="5"/>
    </row>
    <row r="30" spans="1:16" ht="45" hidden="1" customHeight="1" x14ac:dyDescent="0.25">
      <c r="A30" s="223" t="s">
        <v>2071</v>
      </c>
      <c r="B30" s="400" t="s">
        <v>2072</v>
      </c>
      <c r="C30" s="401"/>
      <c r="D30" s="5"/>
      <c r="E30" s="5"/>
      <c r="F30" s="5"/>
      <c r="G30" s="5"/>
      <c r="H30" s="5"/>
      <c r="I30" s="5"/>
      <c r="J30" s="5"/>
      <c r="K30" s="5"/>
      <c r="L30" s="5"/>
      <c r="M30" s="5"/>
      <c r="N30" s="5"/>
      <c r="O30" s="5"/>
      <c r="P30" s="5"/>
    </row>
    <row r="31" spans="1:16" ht="45" hidden="1" customHeight="1" x14ac:dyDescent="0.25">
      <c r="A31" s="223" t="s">
        <v>2073</v>
      </c>
      <c r="B31" s="400" t="s">
        <v>2074</v>
      </c>
      <c r="C31" s="401"/>
      <c r="D31" s="5"/>
      <c r="E31" s="5"/>
      <c r="F31" s="5"/>
      <c r="G31" s="5"/>
      <c r="H31" s="5"/>
      <c r="I31" s="5"/>
      <c r="J31" s="5"/>
      <c r="K31" s="5"/>
      <c r="L31" s="5"/>
      <c r="M31" s="5"/>
      <c r="N31" s="5"/>
      <c r="O31" s="5"/>
      <c r="P31" s="5"/>
    </row>
    <row r="32" spans="1:16" ht="45" hidden="1" customHeight="1" x14ac:dyDescent="0.25">
      <c r="A32" s="223" t="s">
        <v>2075</v>
      </c>
      <c r="B32" s="400" t="s">
        <v>2076</v>
      </c>
      <c r="C32" s="401"/>
      <c r="D32" s="5"/>
      <c r="E32" s="5"/>
      <c r="F32" s="5"/>
      <c r="G32" s="5"/>
      <c r="H32" s="5"/>
      <c r="I32" s="5"/>
      <c r="J32" s="5"/>
      <c r="K32" s="5"/>
      <c r="L32" s="5"/>
      <c r="M32" s="5"/>
      <c r="N32" s="5"/>
      <c r="O32" s="5"/>
      <c r="P32" s="5"/>
    </row>
    <row r="33" spans="1:16" ht="72" hidden="1" customHeight="1" x14ac:dyDescent="0.25">
      <c r="A33" s="223" t="s">
        <v>2077</v>
      </c>
      <c r="B33" s="400" t="s">
        <v>2078</v>
      </c>
      <c r="C33" s="401"/>
      <c r="D33" s="5"/>
      <c r="E33" s="5"/>
      <c r="F33" s="5"/>
      <c r="G33" s="5"/>
      <c r="H33" s="5"/>
      <c r="I33" s="5"/>
      <c r="J33" s="5"/>
      <c r="K33" s="5"/>
      <c r="L33" s="5"/>
      <c r="M33" s="5"/>
      <c r="N33" s="5"/>
      <c r="O33" s="5"/>
      <c r="P33" s="5"/>
    </row>
    <row r="34" spans="1:16" ht="79.5" hidden="1" customHeight="1" x14ac:dyDescent="0.25">
      <c r="A34" s="223" t="s">
        <v>2079</v>
      </c>
      <c r="B34" s="400" t="s">
        <v>2080</v>
      </c>
      <c r="C34" s="401"/>
      <c r="D34" s="5"/>
      <c r="E34" s="5"/>
      <c r="F34" s="5"/>
      <c r="G34" s="5"/>
      <c r="H34" s="5"/>
      <c r="I34" s="5"/>
      <c r="J34" s="5"/>
      <c r="K34" s="5"/>
      <c r="L34" s="5"/>
      <c r="M34" s="5"/>
      <c r="N34" s="5"/>
      <c r="O34" s="5"/>
      <c r="P34" s="5"/>
    </row>
    <row r="35" spans="1:16" ht="70.5" hidden="1" customHeight="1" x14ac:dyDescent="0.25">
      <c r="A35" s="223" t="s">
        <v>2081</v>
      </c>
      <c r="B35" s="400" t="s">
        <v>2082</v>
      </c>
      <c r="C35" s="401"/>
      <c r="D35" s="5"/>
      <c r="E35" s="5"/>
      <c r="F35" s="5"/>
      <c r="G35" s="5"/>
      <c r="H35" s="5"/>
      <c r="I35" s="5"/>
      <c r="J35" s="5"/>
      <c r="K35" s="5"/>
      <c r="L35" s="5"/>
      <c r="M35" s="5"/>
      <c r="N35" s="5"/>
      <c r="O35" s="5"/>
      <c r="P35" s="5"/>
    </row>
    <row r="36" spans="1:16" ht="45.75" hidden="1" customHeight="1" x14ac:dyDescent="0.25">
      <c r="A36" s="223" t="s">
        <v>2083</v>
      </c>
      <c r="B36" s="400" t="s">
        <v>2084</v>
      </c>
      <c r="C36" s="401"/>
      <c r="D36" s="5"/>
      <c r="E36" s="5"/>
      <c r="F36" s="5"/>
      <c r="G36" s="5"/>
      <c r="H36" s="5"/>
      <c r="I36" s="5"/>
      <c r="J36" s="5"/>
      <c r="K36" s="5"/>
      <c r="L36" s="5"/>
      <c r="M36" s="5"/>
      <c r="N36" s="5"/>
      <c r="O36" s="5"/>
      <c r="P36" s="5"/>
    </row>
    <row r="37" spans="1:16" ht="54.75" hidden="1" customHeight="1" x14ac:dyDescent="0.25">
      <c r="A37" s="223" t="s">
        <v>2085</v>
      </c>
      <c r="B37" s="400" t="s">
        <v>2086</v>
      </c>
      <c r="C37" s="401"/>
      <c r="D37" s="5"/>
      <c r="E37" s="5"/>
      <c r="F37" s="5"/>
      <c r="G37" s="5"/>
      <c r="H37" s="5"/>
      <c r="I37" s="5"/>
      <c r="J37" s="5"/>
      <c r="K37" s="5"/>
      <c r="L37" s="5"/>
      <c r="M37" s="5"/>
      <c r="N37" s="5"/>
      <c r="O37" s="5"/>
      <c r="P37" s="5"/>
    </row>
    <row r="38" spans="1:16" ht="37.5" hidden="1" customHeight="1" x14ac:dyDescent="0.25">
      <c r="A38" s="223" t="s">
        <v>2087</v>
      </c>
      <c r="B38" s="400" t="s">
        <v>2088</v>
      </c>
      <c r="C38" s="401"/>
      <c r="D38" s="5"/>
      <c r="E38" s="5"/>
      <c r="F38" s="5"/>
      <c r="G38" s="5"/>
      <c r="H38" s="5"/>
      <c r="I38" s="5"/>
      <c r="J38" s="5"/>
      <c r="K38" s="5"/>
      <c r="L38" s="5"/>
      <c r="M38" s="5"/>
      <c r="N38" s="5"/>
      <c r="O38" s="5"/>
      <c r="P38" s="5"/>
    </row>
    <row r="39" spans="1:16" ht="61.5" hidden="1" customHeight="1" x14ac:dyDescent="0.25">
      <c r="A39" s="223" t="s">
        <v>2089</v>
      </c>
      <c r="B39" s="400" t="s">
        <v>2090</v>
      </c>
      <c r="C39" s="401"/>
      <c r="D39" s="5"/>
      <c r="E39" s="5"/>
      <c r="F39" s="5"/>
      <c r="G39" s="5"/>
      <c r="H39" s="5"/>
      <c r="I39" s="5"/>
      <c r="J39" s="5"/>
      <c r="K39" s="5"/>
      <c r="L39" s="5"/>
      <c r="M39" s="5"/>
      <c r="N39" s="5"/>
      <c r="O39" s="5"/>
      <c r="P39" s="5"/>
    </row>
    <row r="40" spans="1:16" ht="53.25" hidden="1" customHeight="1" x14ac:dyDescent="0.25">
      <c r="A40" s="223" t="s">
        <v>2091</v>
      </c>
      <c r="B40" s="400" t="s">
        <v>2092</v>
      </c>
      <c r="C40" s="401"/>
      <c r="D40" s="5"/>
      <c r="E40" s="5"/>
      <c r="F40" s="5"/>
      <c r="G40" s="5"/>
      <c r="H40" s="5"/>
      <c r="I40" s="5"/>
      <c r="J40" s="5"/>
      <c r="K40" s="5"/>
      <c r="L40" s="5"/>
      <c r="M40" s="5"/>
      <c r="N40" s="5"/>
      <c r="O40" s="5"/>
      <c r="P40" s="5"/>
    </row>
    <row r="41" spans="1:16" ht="73.5" hidden="1" customHeight="1" x14ac:dyDescent="0.25">
      <c r="A41" s="223" t="s">
        <v>2093</v>
      </c>
      <c r="B41" s="400" t="s">
        <v>2094</v>
      </c>
      <c r="C41" s="401"/>
      <c r="D41" s="5"/>
      <c r="E41" s="5"/>
      <c r="F41" s="5"/>
      <c r="G41" s="5"/>
      <c r="H41" s="5"/>
      <c r="I41" s="5"/>
      <c r="J41" s="5"/>
      <c r="K41" s="5"/>
      <c r="L41" s="5"/>
      <c r="M41" s="5"/>
      <c r="N41" s="5"/>
      <c r="O41" s="5"/>
      <c r="P41" s="5"/>
    </row>
    <row r="42" spans="1:16" ht="57.75" hidden="1" customHeight="1" x14ac:dyDescent="0.25">
      <c r="A42" s="223" t="s">
        <v>2095</v>
      </c>
      <c r="B42" s="400" t="s">
        <v>2096</v>
      </c>
      <c r="C42" s="401"/>
      <c r="D42" s="5"/>
      <c r="E42" s="5"/>
      <c r="F42" s="5"/>
      <c r="G42" s="5"/>
      <c r="H42" s="5"/>
      <c r="I42" s="5"/>
      <c r="J42" s="5"/>
      <c r="K42" s="5"/>
      <c r="L42" s="5"/>
      <c r="M42" s="5"/>
      <c r="N42" s="5"/>
      <c r="O42" s="5"/>
      <c r="P42" s="5"/>
    </row>
    <row r="43" spans="1:16" ht="84" hidden="1" customHeight="1" x14ac:dyDescent="0.25">
      <c r="A43" s="223" t="s">
        <v>2097</v>
      </c>
      <c r="B43" s="400" t="s">
        <v>2098</v>
      </c>
      <c r="C43" s="401"/>
      <c r="D43" s="5"/>
      <c r="E43" s="5"/>
      <c r="F43" s="5"/>
      <c r="G43" s="5"/>
      <c r="H43" s="5"/>
      <c r="I43" s="5"/>
      <c r="J43" s="5"/>
      <c r="K43" s="5"/>
      <c r="L43" s="5"/>
      <c r="M43" s="5"/>
      <c r="N43" s="5"/>
      <c r="O43" s="5"/>
      <c r="P43" s="5"/>
    </row>
    <row r="44" spans="1:16" ht="48" hidden="1" customHeight="1" x14ac:dyDescent="0.25">
      <c r="A44" s="223" t="s">
        <v>2099</v>
      </c>
      <c r="B44" s="400" t="s">
        <v>2100</v>
      </c>
      <c r="C44" s="401"/>
      <c r="D44" s="5"/>
      <c r="E44" s="5"/>
      <c r="F44" s="5"/>
      <c r="G44" s="5"/>
      <c r="H44" s="5"/>
      <c r="I44" s="5"/>
      <c r="J44" s="5"/>
      <c r="K44" s="5"/>
      <c r="L44" s="5"/>
      <c r="M44" s="5"/>
      <c r="N44" s="5"/>
      <c r="O44" s="5"/>
      <c r="P44" s="5"/>
    </row>
    <row r="45" spans="1:16" ht="57" hidden="1" customHeight="1" x14ac:dyDescent="0.25">
      <c r="A45" s="223" t="s">
        <v>2101</v>
      </c>
      <c r="B45" s="400" t="s">
        <v>2102</v>
      </c>
      <c r="C45" s="401"/>
      <c r="D45" s="5"/>
      <c r="E45" s="5"/>
      <c r="F45" s="5"/>
      <c r="G45" s="5"/>
      <c r="H45" s="5"/>
      <c r="I45" s="5"/>
      <c r="J45" s="5"/>
      <c r="K45" s="5"/>
      <c r="L45" s="5"/>
      <c r="M45" s="5"/>
      <c r="N45" s="5"/>
      <c r="O45" s="5"/>
      <c r="P45" s="5"/>
    </row>
    <row r="46" spans="1:16" ht="73.5" hidden="1" customHeight="1" x14ac:dyDescent="0.25">
      <c r="A46" s="223" t="s">
        <v>2103</v>
      </c>
      <c r="B46" s="405" t="s">
        <v>2104</v>
      </c>
      <c r="C46" s="401"/>
      <c r="D46" s="5"/>
      <c r="E46" s="5"/>
      <c r="F46" s="5"/>
      <c r="G46" s="5"/>
      <c r="H46" s="5"/>
      <c r="I46" s="5"/>
      <c r="J46" s="5"/>
      <c r="K46" s="5"/>
      <c r="L46" s="5"/>
      <c r="M46" s="5"/>
      <c r="N46" s="5"/>
      <c r="O46" s="5"/>
      <c r="P46" s="5"/>
    </row>
    <row r="47" spans="1:16" ht="66" hidden="1" customHeight="1" x14ac:dyDescent="0.25">
      <c r="A47" s="39" t="s">
        <v>2105</v>
      </c>
      <c r="B47" s="406" t="s">
        <v>2106</v>
      </c>
      <c r="C47" s="406"/>
      <c r="D47" s="5"/>
      <c r="E47" s="5"/>
      <c r="F47" s="5"/>
      <c r="G47" s="5"/>
      <c r="H47" s="5"/>
      <c r="I47" s="5"/>
      <c r="J47" s="5"/>
      <c r="K47" s="5"/>
      <c r="L47" s="5"/>
      <c r="M47" s="5"/>
      <c r="N47" s="5"/>
      <c r="O47" s="5"/>
      <c r="P47" s="5"/>
    </row>
    <row r="48" spans="1:16" ht="123.75" customHeight="1" x14ac:dyDescent="0.25">
      <c r="A48" s="202" t="s">
        <v>2107</v>
      </c>
      <c r="B48" s="404" t="s">
        <v>2108</v>
      </c>
      <c r="C48" s="403"/>
      <c r="D48" s="5"/>
      <c r="E48" s="5"/>
      <c r="F48" s="5"/>
      <c r="G48" s="5"/>
      <c r="H48" s="5"/>
      <c r="I48" s="5"/>
      <c r="J48" s="5"/>
      <c r="K48" s="5"/>
      <c r="L48" s="5"/>
      <c r="M48" s="5"/>
      <c r="N48" s="5"/>
      <c r="O48" s="5"/>
      <c r="P48" s="5"/>
    </row>
    <row r="49" spans="1:16" ht="34.5" customHeight="1" x14ac:dyDescent="0.25">
      <c r="A49" s="202" t="s">
        <v>2109</v>
      </c>
      <c r="B49" s="402" t="s">
        <v>2110</v>
      </c>
      <c r="C49" s="403"/>
      <c r="D49" s="5"/>
      <c r="E49" s="5"/>
      <c r="F49" s="5"/>
      <c r="G49" s="5"/>
      <c r="H49" s="5"/>
      <c r="I49" s="5"/>
      <c r="J49" s="5"/>
      <c r="K49" s="5"/>
      <c r="L49" s="5"/>
      <c r="M49" s="5"/>
      <c r="N49" s="5"/>
      <c r="O49" s="5"/>
      <c r="P49" s="5"/>
    </row>
    <row r="50" spans="1:16" ht="34.5" customHeight="1" x14ac:dyDescent="0.25">
      <c r="A50" s="202" t="s">
        <v>2111</v>
      </c>
      <c r="B50" s="402" t="s">
        <v>2112</v>
      </c>
      <c r="C50" s="403"/>
      <c r="D50" s="5"/>
      <c r="E50" s="5"/>
      <c r="F50" s="5"/>
      <c r="G50" s="5"/>
      <c r="H50" s="5"/>
      <c r="I50" s="5"/>
      <c r="J50" s="5"/>
      <c r="K50" s="5"/>
      <c r="L50" s="5"/>
      <c r="M50" s="5"/>
      <c r="N50" s="5"/>
      <c r="O50" s="5"/>
      <c r="P50" s="5"/>
    </row>
    <row r="51" spans="1:16" ht="31.5" customHeight="1" x14ac:dyDescent="0.25">
      <c r="A51" s="224" t="s">
        <v>2113</v>
      </c>
      <c r="B51" s="400" t="s">
        <v>2114</v>
      </c>
      <c r="C51" s="401"/>
      <c r="D51" s="5"/>
      <c r="E51" s="5"/>
      <c r="F51" s="5"/>
      <c r="G51" s="5"/>
      <c r="H51" s="5"/>
      <c r="I51" s="5"/>
      <c r="J51" s="5"/>
      <c r="K51" s="5"/>
      <c r="L51" s="5"/>
      <c r="M51" s="5"/>
      <c r="N51" s="5"/>
      <c r="O51" s="5"/>
      <c r="P51" s="5"/>
    </row>
    <row r="52" spans="1:16" ht="31.5" customHeight="1" x14ac:dyDescent="0.25">
      <c r="A52" s="224" t="s">
        <v>2115</v>
      </c>
      <c r="B52" s="400" t="s">
        <v>2116</v>
      </c>
      <c r="C52" s="401"/>
      <c r="D52" s="5"/>
      <c r="E52" s="5"/>
      <c r="F52" s="5"/>
      <c r="G52" s="5"/>
      <c r="H52" s="5"/>
      <c r="I52" s="5"/>
      <c r="J52" s="5"/>
      <c r="K52" s="5"/>
      <c r="L52" s="5"/>
      <c r="M52" s="5"/>
      <c r="N52" s="5"/>
      <c r="O52" s="5"/>
      <c r="P52" s="5"/>
    </row>
    <row r="53" spans="1:16" ht="31.5" customHeight="1" x14ac:dyDescent="0.25">
      <c r="A53" s="224" t="s">
        <v>2117</v>
      </c>
      <c r="B53" s="407" t="s">
        <v>2118</v>
      </c>
      <c r="C53" s="408"/>
      <c r="D53" s="5"/>
      <c r="E53" s="5"/>
      <c r="F53" s="5"/>
      <c r="G53" s="5"/>
      <c r="H53" s="5"/>
      <c r="I53" s="5"/>
      <c r="J53" s="5"/>
      <c r="K53" s="5"/>
      <c r="L53" s="5"/>
      <c r="M53" s="5"/>
      <c r="N53" s="5"/>
      <c r="O53" s="5"/>
      <c r="P53" s="5"/>
    </row>
    <row r="54" spans="1:16" ht="31.5" customHeight="1" x14ac:dyDescent="0.25">
      <c r="A54" s="224" t="s">
        <v>2119</v>
      </c>
      <c r="B54" s="407" t="s">
        <v>2120</v>
      </c>
      <c r="C54" s="408"/>
      <c r="D54" s="5"/>
      <c r="E54" s="5"/>
      <c r="F54" s="5"/>
      <c r="G54" s="5"/>
      <c r="H54" s="5"/>
      <c r="I54" s="5"/>
      <c r="J54" s="5"/>
      <c r="K54" s="5"/>
      <c r="L54" s="5"/>
      <c r="M54" s="5"/>
      <c r="N54" s="5"/>
      <c r="O54" s="5"/>
      <c r="P54" s="5"/>
    </row>
    <row r="55" spans="1:16" ht="54.65" customHeight="1" x14ac:dyDescent="0.25">
      <c r="A55" s="224" t="s">
        <v>2121</v>
      </c>
      <c r="B55" s="407" t="s">
        <v>2122</v>
      </c>
      <c r="C55" s="408"/>
      <c r="D55" s="5"/>
      <c r="E55" s="5"/>
      <c r="F55" s="5"/>
      <c r="G55" s="5"/>
      <c r="H55" s="5"/>
      <c r="I55" s="5"/>
      <c r="J55" s="5"/>
      <c r="K55" s="5"/>
      <c r="L55" s="5"/>
      <c r="M55" s="5"/>
      <c r="N55" s="5"/>
      <c r="O55" s="5"/>
      <c r="P55" s="5"/>
    </row>
    <row r="56" spans="1:16" ht="54.65" customHeight="1" x14ac:dyDescent="0.25">
      <c r="A56" s="224" t="s">
        <v>2123</v>
      </c>
      <c r="B56" s="407" t="s">
        <v>2124</v>
      </c>
      <c r="C56" s="408"/>
      <c r="D56" s="5"/>
      <c r="E56" s="5"/>
      <c r="F56" s="5"/>
      <c r="G56" s="5"/>
      <c r="H56" s="5"/>
      <c r="I56" s="5"/>
      <c r="J56" s="5"/>
      <c r="K56" s="5"/>
      <c r="L56" s="5"/>
      <c r="M56" s="5"/>
      <c r="N56" s="5"/>
      <c r="O56" s="5"/>
      <c r="P56" s="5"/>
    </row>
    <row r="57" spans="1:16" ht="54" customHeight="1" x14ac:dyDescent="0.25">
      <c r="A57" s="224" t="s">
        <v>2125</v>
      </c>
      <c r="B57" s="407" t="s">
        <v>2126</v>
      </c>
      <c r="C57" s="408"/>
      <c r="D57" s="5"/>
      <c r="E57" s="5"/>
      <c r="F57" s="5"/>
      <c r="G57" s="5"/>
      <c r="H57" s="5"/>
      <c r="I57" s="5"/>
      <c r="J57" s="5"/>
      <c r="K57" s="5"/>
      <c r="L57" s="5"/>
      <c r="M57" s="5"/>
      <c r="N57" s="5"/>
      <c r="O57" s="5"/>
      <c r="P57" s="5"/>
    </row>
    <row r="58" spans="1:16" ht="31.15" customHeight="1" x14ac:dyDescent="0.25">
      <c r="A58" s="270" t="s">
        <v>2127</v>
      </c>
      <c r="B58" s="398" t="s">
        <v>2128</v>
      </c>
      <c r="C58" s="399"/>
      <c r="D58" s="5"/>
      <c r="E58" s="5"/>
      <c r="F58" s="5"/>
      <c r="G58" s="5"/>
      <c r="H58" s="5"/>
      <c r="I58" s="5"/>
      <c r="J58" s="5"/>
      <c r="K58" s="5"/>
      <c r="L58" s="5"/>
      <c r="M58" s="5"/>
      <c r="N58" s="5"/>
      <c r="O58" s="5"/>
      <c r="P58" s="5"/>
    </row>
    <row r="59" spans="1:16" ht="46.5" customHeight="1" x14ac:dyDescent="0.25">
      <c r="A59" s="302" t="s">
        <v>2129</v>
      </c>
      <c r="B59" s="413" t="s">
        <v>2130</v>
      </c>
      <c r="C59" s="414"/>
      <c r="D59" s="298"/>
      <c r="E59" s="5"/>
      <c r="F59" s="5"/>
      <c r="G59" s="5"/>
      <c r="H59" s="5"/>
      <c r="I59" s="5"/>
      <c r="J59" s="5"/>
      <c r="K59" s="5"/>
      <c r="L59" s="5"/>
      <c r="M59" s="5"/>
      <c r="N59" s="5"/>
      <c r="O59" s="5"/>
      <c r="P59" s="5"/>
    </row>
    <row r="60" spans="1:16" ht="39" customHeight="1" x14ac:dyDescent="0.25">
      <c r="A60" s="302" t="s">
        <v>2131</v>
      </c>
      <c r="B60" s="413" t="s">
        <v>2132</v>
      </c>
      <c r="C60" s="414"/>
      <c r="D60" s="325"/>
      <c r="E60" s="229"/>
      <c r="F60" s="229"/>
      <c r="G60" s="229"/>
      <c r="H60" s="229"/>
      <c r="I60" s="229"/>
      <c r="J60" s="229"/>
      <c r="K60" s="229"/>
      <c r="L60" s="229"/>
      <c r="M60" s="229"/>
      <c r="N60" s="229"/>
      <c r="O60" s="229"/>
      <c r="P60" s="229"/>
    </row>
    <row r="61" spans="1:16" ht="12.75" customHeight="1" x14ac:dyDescent="0.25">
      <c r="A61" s="5"/>
      <c r="B61" s="5"/>
      <c r="C61" s="5"/>
      <c r="D61" s="5"/>
      <c r="E61" s="5"/>
      <c r="F61" s="5"/>
      <c r="G61" s="5"/>
      <c r="H61" s="5"/>
      <c r="I61" s="5"/>
      <c r="J61" s="5"/>
      <c r="K61" s="5"/>
      <c r="L61" s="5"/>
      <c r="M61" s="5"/>
      <c r="N61" s="5"/>
      <c r="O61" s="5"/>
      <c r="P61" s="5"/>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TKyZCkIAYGbLJvAZRt5mCUn6MOBuj5a0L0mMBXMPVFutn0d85Jr2BpxAQv3UtdIreweRw3Kd6ltKmk7vcMaa9g==" saltValue="OFzAypKhx63kHkPAKd7V0w==" spinCount="100000" sheet="1" selectLockedCells="1"/>
  <mergeCells count="60">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53125" defaultRowHeight="15" customHeight="1" x14ac:dyDescent="0.25"/>
  <cols>
    <col min="1" max="1" width="112.7265625" style="203" customWidth="1"/>
    <col min="2" max="6" width="14.453125" style="1" customWidth="1"/>
  </cols>
  <sheetData>
    <row r="1" spans="1:1" ht="37.5" customHeight="1" x14ac:dyDescent="0.25">
      <c r="A1" s="210" t="s">
        <v>1970</v>
      </c>
    </row>
    <row r="2" spans="1:1" ht="12.75" customHeight="1" x14ac:dyDescent="0.3">
      <c r="A2" s="204"/>
    </row>
    <row r="3" spans="1:1" ht="12.5" x14ac:dyDescent="0.25">
      <c r="A3" s="205" t="s">
        <v>1971</v>
      </c>
    </row>
    <row r="4" spans="1:1" ht="39" customHeight="1" x14ac:dyDescent="0.25">
      <c r="A4" s="205" t="s">
        <v>1972</v>
      </c>
    </row>
    <row r="5" spans="1:1" ht="60.75" customHeight="1" x14ac:dyDescent="0.25">
      <c r="A5" s="205" t="s">
        <v>1973</v>
      </c>
    </row>
    <row r="6" spans="1:1" ht="27" customHeight="1" x14ac:dyDescent="0.25">
      <c r="A6" s="206" t="s">
        <v>1974</v>
      </c>
    </row>
    <row r="7" spans="1:1" ht="41" x14ac:dyDescent="0.25">
      <c r="A7" s="207" t="s">
        <v>1975</v>
      </c>
    </row>
    <row r="8" spans="1:1" ht="71.5" x14ac:dyDescent="0.25">
      <c r="A8" s="208" t="s">
        <v>1976</v>
      </c>
    </row>
    <row r="9" spans="1:1" ht="20.5" x14ac:dyDescent="0.25">
      <c r="A9" s="205" t="s">
        <v>1977</v>
      </c>
    </row>
    <row r="10" spans="1:1" ht="40.5" x14ac:dyDescent="0.25">
      <c r="A10" s="205" t="s">
        <v>1978</v>
      </c>
    </row>
    <row r="11" spans="1:1" ht="42.75" customHeight="1" x14ac:dyDescent="0.25">
      <c r="A11" s="209" t="s">
        <v>1979</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C6" sqref="C6"/>
    </sheetView>
  </sheetViews>
  <sheetFormatPr defaultColWidth="14.453125" defaultRowHeight="15" customHeight="1" x14ac:dyDescent="0.25"/>
  <cols>
    <col min="1" max="1" width="16.54296875" style="1" customWidth="1"/>
    <col min="2" max="2" width="5.7265625" style="1" customWidth="1"/>
    <col min="3" max="3" width="37.453125" style="1" customWidth="1"/>
    <col min="4" max="4" width="9.453125" style="1" customWidth="1"/>
    <col min="5" max="5" width="20.1796875" style="1" customWidth="1"/>
    <col min="6" max="7" width="9.81640625" style="1" customWidth="1"/>
    <col min="8" max="9" width="16.26953125" style="1" customWidth="1"/>
    <col min="10" max="23" width="8" style="1" customWidth="1"/>
    <col min="24" max="24" width="14.453125" style="315" customWidth="1"/>
    <col min="25" max="16384" width="14.453125" style="315"/>
  </cols>
  <sheetData>
    <row r="2" spans="1:23" ht="37.5" customHeight="1" x14ac:dyDescent="0.25">
      <c r="A2" s="364" t="s">
        <v>1980</v>
      </c>
      <c r="B2" s="365"/>
      <c r="C2" s="365"/>
      <c r="D2" s="365"/>
      <c r="E2" s="365"/>
      <c r="F2" s="365"/>
      <c r="G2" s="365"/>
      <c r="H2" s="365"/>
      <c r="I2" s="365"/>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1981</v>
      </c>
      <c r="J3" s="5"/>
      <c r="K3" s="5"/>
      <c r="L3" s="5"/>
      <c r="M3" s="5"/>
      <c r="N3" s="5"/>
      <c r="O3" s="5"/>
      <c r="P3" s="5"/>
      <c r="Q3" s="5"/>
      <c r="R3" s="5"/>
      <c r="S3" s="5"/>
      <c r="T3" s="5"/>
      <c r="U3" s="5"/>
      <c r="V3" s="5"/>
      <c r="W3" s="5"/>
    </row>
    <row r="4" spans="1:23" ht="32.25" customHeight="1" x14ac:dyDescent="0.5">
      <c r="A4" s="366" t="s">
        <v>1982</v>
      </c>
      <c r="B4" s="367"/>
      <c r="C4" s="367"/>
      <c r="D4" s="367"/>
      <c r="E4" s="367"/>
      <c r="F4" s="367"/>
      <c r="G4" s="367"/>
      <c r="H4" s="367"/>
      <c r="I4" s="367"/>
      <c r="J4" s="5"/>
      <c r="K4" s="245"/>
      <c r="L4" s="5"/>
      <c r="M4" s="5"/>
      <c r="N4" s="5"/>
      <c r="O4" s="5"/>
      <c r="P4" s="5"/>
      <c r="Q4" s="5"/>
      <c r="R4" s="5"/>
      <c r="S4" s="5"/>
      <c r="T4" s="5"/>
      <c r="U4" s="5"/>
      <c r="V4" s="5"/>
      <c r="W4" s="5"/>
    </row>
    <row r="5" spans="1:23" ht="13.5" customHeight="1" x14ac:dyDescent="0.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5">
      <c r="B6" s="18" t="s">
        <v>1983</v>
      </c>
      <c r="C6" s="239">
        <v>36047</v>
      </c>
      <c r="D6" s="314"/>
      <c r="E6" s="235"/>
      <c r="F6" s="234"/>
      <c r="G6" s="234"/>
      <c r="H6" s="19" t="s">
        <v>1984</v>
      </c>
      <c r="I6" s="20" t="s">
        <v>1985</v>
      </c>
      <c r="J6" s="5"/>
      <c r="K6" s="5"/>
      <c r="L6" s="5"/>
      <c r="M6" s="5"/>
      <c r="N6" s="5"/>
      <c r="O6" s="5"/>
      <c r="P6" s="5"/>
      <c r="Q6" s="5"/>
      <c r="R6" s="5"/>
      <c r="S6" s="5"/>
      <c r="T6" s="5"/>
      <c r="U6" s="5"/>
      <c r="V6" s="5"/>
      <c r="W6" s="5"/>
    </row>
    <row r="7" spans="1:23" ht="13.5" customHeight="1" x14ac:dyDescent="0.25">
      <c r="B7" s="18"/>
      <c r="C7" s="316"/>
      <c r="D7" s="314"/>
      <c r="E7" s="334" t="s">
        <v>1986</v>
      </c>
      <c r="F7" s="368" t="s">
        <v>1987</v>
      </c>
      <c r="G7" s="369"/>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1988</v>
      </c>
      <c r="C8" s="240" t="s">
        <v>1989</v>
      </c>
      <c r="D8" s="314"/>
      <c r="E8" s="334"/>
      <c r="F8" s="348" t="s">
        <v>1990</v>
      </c>
      <c r="G8" s="349"/>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4"/>
      <c r="E9" s="334"/>
      <c r="F9" s="362" t="s">
        <v>1991</v>
      </c>
      <c r="G9" s="363"/>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2</v>
      </c>
      <c r="C10" s="241" t="s">
        <v>3</v>
      </c>
      <c r="D10" s="314"/>
      <c r="E10" s="334"/>
      <c r="F10" s="348" t="s">
        <v>1992</v>
      </c>
      <c r="G10" s="349"/>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4"/>
      <c r="E11" s="334"/>
      <c r="F11" s="360" t="s">
        <v>1993</v>
      </c>
      <c r="G11" s="361"/>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4"/>
      <c r="E12" s="334"/>
      <c r="F12" s="358" t="s">
        <v>1994</v>
      </c>
      <c r="G12" s="359"/>
      <c r="H12" s="321" t="s">
        <v>1995</v>
      </c>
      <c r="I12" s="27" t="s">
        <v>1996</v>
      </c>
      <c r="J12" s="228"/>
      <c r="K12" s="228"/>
      <c r="L12" s="5"/>
      <c r="M12" s="5"/>
      <c r="N12" s="5"/>
      <c r="O12" s="5"/>
      <c r="P12" s="5"/>
      <c r="Q12" s="5"/>
      <c r="R12" s="5"/>
      <c r="S12" s="5"/>
      <c r="T12" s="5"/>
      <c r="U12" s="5"/>
      <c r="V12" s="5"/>
      <c r="W12" s="5"/>
    </row>
    <row r="13" spans="1:23" ht="22.5" x14ac:dyDescent="0.25">
      <c r="B13" s="18" t="s">
        <v>1997</v>
      </c>
      <c r="C13" s="242" t="s">
        <v>5</v>
      </c>
      <c r="D13" s="314"/>
      <c r="E13" s="334"/>
      <c r="F13" s="331" t="s">
        <v>1998</v>
      </c>
      <c r="G13" s="332"/>
      <c r="H13" s="333"/>
      <c r="I13" s="274" t="str">
        <f>IF(Kont!E14&gt;0,Kont!E14,"Nema")</f>
        <v>Nema</v>
      </c>
      <c r="J13" s="5"/>
      <c r="K13" s="228"/>
      <c r="L13" s="5"/>
      <c r="M13" s="5"/>
      <c r="N13" s="5"/>
      <c r="O13" s="5"/>
      <c r="P13" s="5"/>
      <c r="Q13" s="5"/>
      <c r="R13" s="5"/>
      <c r="S13" s="5"/>
      <c r="T13" s="5"/>
      <c r="U13" s="5"/>
      <c r="V13" s="5"/>
      <c r="W13" s="5"/>
    </row>
    <row r="14" spans="1:23" ht="13.5" customHeight="1" x14ac:dyDescent="0.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6" x14ac:dyDescent="0.25">
      <c r="A16" s="200" t="s">
        <v>1999</v>
      </c>
      <c r="B16" s="335" t="s">
        <v>8</v>
      </c>
      <c r="C16" s="347"/>
      <c r="D16" s="347"/>
      <c r="E16" s="347"/>
      <c r="F16" s="337"/>
      <c r="G16" s="201" t="s">
        <v>9</v>
      </c>
      <c r="H16" s="265" t="s">
        <v>10</v>
      </c>
      <c r="I16" s="266" t="s">
        <v>11</v>
      </c>
      <c r="J16" s="5"/>
      <c r="K16" s="5"/>
      <c r="L16" s="5"/>
      <c r="M16" s="5"/>
      <c r="N16" s="5"/>
      <c r="O16" s="5"/>
      <c r="P16" s="5"/>
      <c r="Q16" s="5"/>
      <c r="R16" s="5"/>
      <c r="S16" s="5"/>
      <c r="T16" s="5"/>
      <c r="U16" s="5"/>
      <c r="V16" s="5"/>
      <c r="W16" s="5"/>
    </row>
    <row r="17" spans="1:23" ht="12.75" customHeight="1" x14ac:dyDescent="0.25">
      <c r="A17" s="355" t="s">
        <v>1987</v>
      </c>
      <c r="B17" s="338" t="str">
        <f>'PR-RAS'!B6</f>
        <v>PRIHODI POSLOVANJA (šifre 61+62+63+64+65+66+67+68)</v>
      </c>
      <c r="C17" s="339"/>
      <c r="D17" s="339"/>
      <c r="E17" s="339"/>
      <c r="F17" s="340"/>
      <c r="G17" s="28" t="str">
        <f>'PR-RAS'!C6</f>
        <v>6</v>
      </c>
      <c r="H17" s="275">
        <f>'PR-RAS'!D6</f>
        <v>444442</v>
      </c>
      <c r="I17" s="275">
        <f>'PR-RAS'!E6</f>
        <v>468828.77</v>
      </c>
      <c r="J17" s="5"/>
      <c r="K17" s="5"/>
      <c r="L17" s="5"/>
      <c r="M17" s="5"/>
      <c r="N17" s="5"/>
      <c r="O17" s="5"/>
      <c r="P17" s="5"/>
      <c r="Q17" s="5"/>
      <c r="R17" s="5"/>
      <c r="S17" s="5"/>
      <c r="T17" s="5"/>
      <c r="U17" s="5"/>
      <c r="V17" s="5"/>
      <c r="W17" s="5"/>
    </row>
    <row r="18" spans="1:23" ht="12.75" customHeight="1" x14ac:dyDescent="0.25">
      <c r="A18" s="356"/>
      <c r="B18" s="341" t="str">
        <f>'PR-RAS'!B152</f>
        <v xml:space="preserve">RASHODI POSLOVANJA (šifre 31+32+34+35+36+37+38) </v>
      </c>
      <c r="C18" s="342"/>
      <c r="D18" s="342"/>
      <c r="E18" s="342"/>
      <c r="F18" s="343"/>
      <c r="G18" s="29" t="str">
        <f>'PR-RAS'!C152</f>
        <v>3</v>
      </c>
      <c r="H18" s="275">
        <f>'PR-RAS'!D152</f>
        <v>306621.59999999998</v>
      </c>
      <c r="I18" s="275">
        <f>'PR-RAS'!E152</f>
        <v>365534.84</v>
      </c>
      <c r="J18" s="5"/>
      <c r="K18" s="5"/>
      <c r="L18" s="5"/>
      <c r="M18" s="5"/>
      <c r="N18" s="5"/>
      <c r="O18" s="5"/>
      <c r="P18" s="5"/>
      <c r="Q18" s="5"/>
      <c r="R18" s="5"/>
      <c r="S18" s="5"/>
      <c r="T18" s="5"/>
      <c r="U18" s="5"/>
      <c r="V18" s="5"/>
      <c r="W18" s="5"/>
    </row>
    <row r="19" spans="1:23" ht="12.75" customHeight="1" x14ac:dyDescent="0.25">
      <c r="A19" s="356"/>
      <c r="B19" s="341" t="str">
        <f>'PR-RAS'!B649</f>
        <v>Višak prihoda i primitaka raspoloživ u sljedećem razdoblju (šifre X005 + '9221-9222' - Y005 - '9222-9221')</v>
      </c>
      <c r="C19" s="342"/>
      <c r="D19" s="342"/>
      <c r="E19" s="342"/>
      <c r="F19" s="343"/>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5">
      <c r="A20" s="357"/>
      <c r="B20" s="344" t="str">
        <f>'PR-RAS'!B650</f>
        <v>Manjak prihoda i primitaka za pokriće u sljedećem razdoblju (šifre Y005 + '9222-9221' - X005 - '9221-9222' )</v>
      </c>
      <c r="C20" s="345"/>
      <c r="D20" s="345"/>
      <c r="E20" s="345"/>
      <c r="F20" s="346"/>
      <c r="G20" s="30" t="str">
        <f>'PR-RAS'!C650</f>
        <v>Y006</v>
      </c>
      <c r="H20" s="275">
        <f>'PR-RAS'!D650</f>
        <v>177963.89000000004</v>
      </c>
      <c r="I20" s="275">
        <f>'PR-RAS'!E650</f>
        <v>260830.2</v>
      </c>
      <c r="J20" s="5"/>
      <c r="K20" s="5"/>
      <c r="L20" s="5"/>
      <c r="M20" s="5"/>
      <c r="N20" s="5"/>
      <c r="O20" s="5"/>
      <c r="P20" s="5"/>
      <c r="Q20" s="5"/>
      <c r="R20" s="5"/>
      <c r="S20" s="5"/>
      <c r="T20" s="5"/>
      <c r="U20" s="5"/>
      <c r="V20" s="5"/>
      <c r="W20" s="5"/>
    </row>
    <row r="21" spans="1:23" ht="29.25" customHeight="1" x14ac:dyDescent="0.25">
      <c r="A21" s="200" t="s">
        <v>1999</v>
      </c>
      <c r="B21" s="335" t="s">
        <v>8</v>
      </c>
      <c r="C21" s="336"/>
      <c r="D21" s="336"/>
      <c r="E21" s="336"/>
      <c r="F21" s="337"/>
      <c r="G21" s="201" t="s">
        <v>9</v>
      </c>
      <c r="H21" s="265" t="s">
        <v>2000</v>
      </c>
      <c r="I21" s="266" t="s">
        <v>2001</v>
      </c>
      <c r="J21" s="5"/>
      <c r="K21" s="5"/>
      <c r="L21" s="5"/>
      <c r="M21" s="5"/>
      <c r="N21" s="5"/>
      <c r="O21" s="5"/>
      <c r="P21" s="5"/>
      <c r="Q21" s="5"/>
      <c r="R21" s="5"/>
      <c r="S21" s="5"/>
      <c r="T21" s="5"/>
      <c r="U21" s="5"/>
      <c r="V21" s="5"/>
      <c r="W21" s="5"/>
    </row>
    <row r="22" spans="1:23" ht="12.75" customHeight="1" x14ac:dyDescent="0.25">
      <c r="A22" s="355" t="s">
        <v>1990</v>
      </c>
      <c r="B22" s="338" t="str">
        <f>BILANCA!B7</f>
        <v>Nefinancijska imovina (šifre 01+02+03+04+05+06)</v>
      </c>
      <c r="C22" s="339"/>
      <c r="D22" s="339"/>
      <c r="E22" s="339"/>
      <c r="F22" s="340"/>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56"/>
      <c r="B23" s="341" t="str">
        <f>BILANCA!B69</f>
        <v>Financijska imovina (šifre 11+12+13+14+15+16+17+19)</v>
      </c>
      <c r="C23" s="342"/>
      <c r="D23" s="342"/>
      <c r="E23" s="342"/>
      <c r="F23" s="343"/>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56"/>
      <c r="B24" s="341" t="str">
        <f>BILANCA!B176</f>
        <v xml:space="preserve">Obveze (šifre 23+24+25+26+27+29) </v>
      </c>
      <c r="C24" s="342"/>
      <c r="D24" s="342"/>
      <c r="E24" s="342"/>
      <c r="F24" s="343"/>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57"/>
      <c r="B25" s="344" t="str">
        <f>BILANCA!B250</f>
        <v>Vlastiti izvori (šifre 91 + 922 - 93 + 96 + 97)</v>
      </c>
      <c r="C25" s="345"/>
      <c r="D25" s="345"/>
      <c r="E25" s="345"/>
      <c r="F25" s="346"/>
      <c r="G25" s="128" t="str">
        <f>BILANCA!C250</f>
        <v>9</v>
      </c>
      <c r="H25" s="275">
        <f>BILANCA!D250</f>
        <v>0</v>
      </c>
      <c r="I25" s="275">
        <f>BILANCA!E250</f>
        <v>0</v>
      </c>
      <c r="J25" s="5"/>
      <c r="K25" s="5"/>
      <c r="L25" s="5"/>
      <c r="M25" s="5"/>
      <c r="N25" s="5"/>
      <c r="O25" s="5"/>
      <c r="P25" s="5"/>
      <c r="Q25" s="5"/>
      <c r="R25" s="5"/>
      <c r="S25" s="5"/>
      <c r="T25" s="5"/>
      <c r="U25" s="5"/>
      <c r="V25" s="5"/>
      <c r="W25" s="5"/>
    </row>
    <row r="26" spans="1:23" ht="46" x14ac:dyDescent="0.25">
      <c r="A26" s="200" t="s">
        <v>1999</v>
      </c>
      <c r="B26" s="335" t="s">
        <v>8</v>
      </c>
      <c r="C26" s="336"/>
      <c r="D26" s="336"/>
      <c r="E26" s="336"/>
      <c r="F26" s="337"/>
      <c r="G26" s="201" t="s">
        <v>9</v>
      </c>
      <c r="H26" s="265" t="s">
        <v>10</v>
      </c>
      <c r="I26" s="266" t="s">
        <v>11</v>
      </c>
      <c r="J26" s="5"/>
      <c r="K26" s="5"/>
      <c r="L26" s="5"/>
      <c r="M26" s="5"/>
      <c r="N26" s="5"/>
      <c r="O26" s="5"/>
      <c r="P26" s="5"/>
      <c r="Q26" s="5"/>
      <c r="R26" s="5"/>
      <c r="S26" s="5"/>
      <c r="T26" s="5"/>
      <c r="U26" s="5"/>
      <c r="V26" s="5"/>
      <c r="W26" s="5"/>
    </row>
    <row r="27" spans="1:23" ht="12.75" customHeight="1" x14ac:dyDescent="0.25">
      <c r="A27" s="355" t="s">
        <v>2002</v>
      </c>
      <c r="B27" s="338" t="str">
        <f>'RAS-funkcijski'!B5</f>
        <v>Opće javne usluge (šifre 011+012+013+014 do 018)</v>
      </c>
      <c r="C27" s="339"/>
      <c r="D27" s="339"/>
      <c r="E27" s="339"/>
      <c r="F27" s="340"/>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56"/>
      <c r="B28" s="341" t="str">
        <f>'RAS-funkcijski'!B35</f>
        <v>Ekonomski poslovi (šifre 041+042+043+044+045+046+047+048+049)</v>
      </c>
      <c r="C28" s="342"/>
      <c r="D28" s="342"/>
      <c r="E28" s="342"/>
      <c r="F28" s="343"/>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56"/>
      <c r="B29" s="341" t="str">
        <f>'RAS-funkcijski'!B88</f>
        <v>Rashodi vezani za stanovanje i kom. pogodnosti koji nisu drugdje svrstani</v>
      </c>
      <c r="C29" s="342"/>
      <c r="D29" s="342"/>
      <c r="E29" s="342"/>
      <c r="F29" s="343"/>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56"/>
      <c r="B30" s="341" t="str">
        <f>'RAS-funkcijski'!B114</f>
        <v>Obrazovanje (šifre 091+092+093+094+095+096+097+098)</v>
      </c>
      <c r="C30" s="342"/>
      <c r="D30" s="342"/>
      <c r="E30" s="342"/>
      <c r="F30" s="343"/>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57"/>
      <c r="B31" s="344" t="str">
        <f>'RAS-funkcijski'!B141</f>
        <v>Kontrolni zbroj (šifre 01+02+03+04+05+06+07+08+09+10)</v>
      </c>
      <c r="C31" s="345"/>
      <c r="D31" s="345"/>
      <c r="E31" s="345"/>
      <c r="F31" s="346"/>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1999</v>
      </c>
      <c r="B32" s="335" t="s">
        <v>8</v>
      </c>
      <c r="C32" s="336"/>
      <c r="D32" s="336"/>
      <c r="E32" s="336"/>
      <c r="F32" s="337"/>
      <c r="G32" s="201" t="s">
        <v>9</v>
      </c>
      <c r="H32" s="265" t="s">
        <v>2003</v>
      </c>
      <c r="I32" s="266" t="s">
        <v>2004</v>
      </c>
      <c r="J32" s="5"/>
      <c r="K32" s="5"/>
      <c r="L32" s="5"/>
      <c r="M32" s="5"/>
      <c r="N32" s="5"/>
      <c r="O32" s="5"/>
      <c r="P32" s="5"/>
      <c r="Q32" s="5"/>
      <c r="R32" s="5"/>
      <c r="S32" s="5"/>
      <c r="T32" s="5"/>
      <c r="U32" s="5"/>
      <c r="V32" s="5"/>
      <c r="W32" s="5"/>
    </row>
    <row r="33" spans="1:23" ht="12.75" customHeight="1" x14ac:dyDescent="0.25">
      <c r="A33" s="355" t="s">
        <v>1992</v>
      </c>
      <c r="B33" s="352" t="str">
        <f>'P-VRIO'!B5</f>
        <v>Promjene u vrijednosti i obujmu imovine (šifre 91511+91512)</v>
      </c>
      <c r="C33" s="339"/>
      <c r="D33" s="339"/>
      <c r="E33" s="339"/>
      <c r="F33" s="340"/>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56"/>
      <c r="B34" s="353" t="str">
        <f>'P-VRIO'!B22</f>
        <v>Promjene u obujmu imovine (šifre P016+P023)</v>
      </c>
      <c r="C34" s="342"/>
      <c r="D34" s="342"/>
      <c r="E34" s="342"/>
      <c r="F34" s="343"/>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56"/>
      <c r="B35" s="353" t="str">
        <f>'P-VRIO'!B38</f>
        <v>Promjene u vrijednosti i obujmu obveza (šifre 91521+91522)</v>
      </c>
      <c r="C35" s="342"/>
      <c r="D35" s="342"/>
      <c r="E35" s="342"/>
      <c r="F35" s="343"/>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57"/>
      <c r="B36" s="354" t="str">
        <f>'P-VRIO'!B44</f>
        <v>Promjene u obujmu obveza (šifre P035 do P038)</v>
      </c>
      <c r="C36" s="345"/>
      <c r="D36" s="345"/>
      <c r="E36" s="345"/>
      <c r="F36" s="346"/>
      <c r="G36" s="128" t="str">
        <f>'P-VRIO'!C44</f>
        <v>91522</v>
      </c>
      <c r="H36" s="275">
        <f>'P-VRIO'!D44</f>
        <v>0</v>
      </c>
      <c r="I36" s="275">
        <f>'P-VRIO'!E44</f>
        <v>0</v>
      </c>
      <c r="J36" s="5"/>
      <c r="K36" s="5"/>
      <c r="L36" s="5"/>
      <c r="M36" s="5"/>
      <c r="N36" s="5"/>
      <c r="O36" s="5"/>
      <c r="P36" s="5"/>
      <c r="Q36" s="5"/>
      <c r="R36" s="5"/>
      <c r="S36" s="5"/>
      <c r="T36" s="5"/>
      <c r="U36" s="5"/>
      <c r="V36" s="5"/>
      <c r="W36" s="5"/>
    </row>
    <row r="37" spans="1:23" ht="34.5" x14ac:dyDescent="0.25">
      <c r="A37" s="200" t="s">
        <v>1999</v>
      </c>
      <c r="B37" s="335" t="s">
        <v>8</v>
      </c>
      <c r="C37" s="336"/>
      <c r="D37" s="336"/>
      <c r="E37" s="336"/>
      <c r="F37" s="337"/>
      <c r="G37" s="201" t="s">
        <v>9</v>
      </c>
      <c r="H37" s="265" t="s">
        <v>2000</v>
      </c>
      <c r="I37" s="266" t="s">
        <v>1951</v>
      </c>
      <c r="J37" s="5"/>
      <c r="K37" s="5"/>
      <c r="L37" s="5"/>
      <c r="M37" s="5"/>
      <c r="N37" s="5"/>
      <c r="O37" s="5"/>
      <c r="P37" s="5"/>
      <c r="Q37" s="5"/>
      <c r="R37" s="5"/>
      <c r="S37" s="5"/>
      <c r="T37" s="5"/>
      <c r="U37" s="5"/>
      <c r="V37" s="5"/>
      <c r="W37" s="5"/>
    </row>
    <row r="38" spans="1:23" ht="12.75" customHeight="1" x14ac:dyDescent="0.25">
      <c r="A38" s="355" t="s">
        <v>1993</v>
      </c>
      <c r="B38" s="338" t="str">
        <f>OBVEZE!B5</f>
        <v>Stanje obveza 1. siječnja (=stanju obveza iz Izvještaja o obvezama na 31. prosinca prethodne godine)</v>
      </c>
      <c r="C38" s="339"/>
      <c r="D38" s="339"/>
      <c r="E38" s="339"/>
      <c r="F38" s="340"/>
      <c r="G38" s="126" t="str">
        <f>OBVEZE!C5</f>
        <v>V001</v>
      </c>
      <c r="H38" s="275">
        <f>OBVEZE!D5</f>
        <v>217968.49</v>
      </c>
      <c r="I38" s="275" t="s">
        <v>2005</v>
      </c>
      <c r="J38" s="5"/>
      <c r="K38" s="5"/>
      <c r="L38" s="5"/>
      <c r="M38" s="5"/>
      <c r="N38" s="5"/>
      <c r="O38" s="5"/>
      <c r="P38" s="5"/>
      <c r="Q38" s="5"/>
      <c r="R38" s="5"/>
      <c r="S38" s="5"/>
      <c r="T38" s="5"/>
      <c r="U38" s="5"/>
      <c r="V38" s="5"/>
      <c r="W38" s="5"/>
    </row>
    <row r="39" spans="1:23" ht="12.75" customHeight="1" x14ac:dyDescent="0.25">
      <c r="A39" s="356"/>
      <c r="B39" s="341" t="str">
        <f>OBVEZE!B44</f>
        <v>Stanje obveza na kraju izvještajnog razdoblja (šifre V001+V002-V004) i (šifre V007+V009)</v>
      </c>
      <c r="C39" s="342"/>
      <c r="D39" s="342"/>
      <c r="E39" s="342"/>
      <c r="F39" s="343"/>
      <c r="G39" s="127" t="str">
        <f>OBVEZE!C44</f>
        <v>V006</v>
      </c>
      <c r="H39" s="275" t="s">
        <v>2005</v>
      </c>
      <c r="I39" s="275">
        <f>OBVEZE!D44</f>
        <v>184495.13</v>
      </c>
      <c r="J39" s="5"/>
      <c r="K39" s="5"/>
      <c r="L39" s="5"/>
      <c r="M39" s="5"/>
      <c r="N39" s="5"/>
      <c r="O39" s="5"/>
      <c r="P39" s="5"/>
      <c r="Q39" s="5"/>
      <c r="R39" s="5"/>
      <c r="S39" s="5"/>
      <c r="T39" s="5"/>
      <c r="U39" s="5"/>
      <c r="V39" s="5"/>
      <c r="W39" s="5"/>
    </row>
    <row r="40" spans="1:23" ht="12.75" customHeight="1" x14ac:dyDescent="0.25">
      <c r="A40" s="356"/>
      <c r="B40" s="341" t="str">
        <f>OBVEZE!B45</f>
        <v>Stanje dospjelih obveza na kraju izvještajnog razdoblja (šifre V008+D23+D24 + 'D dio 25,26' + D27)</v>
      </c>
      <c r="C40" s="342"/>
      <c r="D40" s="342"/>
      <c r="E40" s="342"/>
      <c r="F40" s="343"/>
      <c r="G40" s="127" t="str">
        <f>OBVEZE!C45</f>
        <v>V007</v>
      </c>
      <c r="H40" s="275" t="s">
        <v>2005</v>
      </c>
      <c r="I40" s="275">
        <f>OBVEZE!D45</f>
        <v>119530.73999999998</v>
      </c>
      <c r="J40" s="5"/>
      <c r="K40" s="5"/>
      <c r="L40" s="5"/>
      <c r="M40" s="5"/>
      <c r="N40" s="5"/>
      <c r="O40" s="5"/>
      <c r="P40" s="5"/>
      <c r="Q40" s="5"/>
      <c r="R40" s="5"/>
      <c r="S40" s="5"/>
      <c r="T40" s="5"/>
      <c r="U40" s="5"/>
      <c r="V40" s="5"/>
      <c r="W40" s="5"/>
    </row>
    <row r="41" spans="1:23" ht="12.75" customHeight="1" x14ac:dyDescent="0.25">
      <c r="A41" s="357"/>
      <c r="B41" s="344" t="str">
        <f>OBVEZE!B104</f>
        <v>Stanje nedospjelih obveza na kraju izvještajnog razdoblja (šifre V010 + ND23 + ND24 + 'ND dio 25,26' + ND27)</v>
      </c>
      <c r="C41" s="345"/>
      <c r="D41" s="345"/>
      <c r="E41" s="345"/>
      <c r="F41" s="346"/>
      <c r="G41" s="128" t="str">
        <f>OBVEZE!C104</f>
        <v>V009</v>
      </c>
      <c r="H41" s="276" t="s">
        <v>2005</v>
      </c>
      <c r="I41" s="276">
        <f>OBVEZE!D104</f>
        <v>64964.39</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50" t="s">
        <v>2006</v>
      </c>
      <c r="F44" s="350"/>
      <c r="G44" s="229"/>
      <c r="H44" s="351" t="s">
        <v>2007</v>
      </c>
      <c r="I44" s="351"/>
      <c r="J44" s="5"/>
      <c r="K44" s="5"/>
      <c r="L44" s="5"/>
      <c r="M44" s="5"/>
      <c r="N44" s="5"/>
      <c r="O44" s="5"/>
      <c r="P44" s="5"/>
      <c r="Q44" s="5"/>
      <c r="R44" s="5"/>
      <c r="S44" s="5"/>
      <c r="T44" s="5"/>
      <c r="U44" s="5"/>
      <c r="V44" s="5"/>
      <c r="W44" s="5"/>
    </row>
    <row r="45" spans="1:23" ht="12.75" customHeight="1" x14ac:dyDescent="0.25">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B5Hocy+aRaiOYF8fHLiTXdGhaYWkdGF6fYIa7s8uxOGnt/BvYD+cIi2TY99HjgzcRD5vLHymqBebze7zr9llng==" saltValue="Kvb7qQM6MrUWMsOdgmI65g=="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382" zoomScaleNormal="100" workbookViewId="0">
      <selection activeCell="A376" sqref="A376:XFD376"/>
    </sheetView>
  </sheetViews>
  <sheetFormatPr defaultColWidth="14.453125" defaultRowHeight="15" customHeight="1" x14ac:dyDescent="0.25"/>
  <cols>
    <col min="1" max="1" width="13.26953125" style="141" customWidth="1"/>
    <col min="2" max="2" width="60.7265625" style="185" customWidth="1"/>
    <col min="3" max="3" width="12.7265625" style="141" customWidth="1"/>
    <col min="4" max="5" width="14.7265625" style="50" customWidth="1"/>
    <col min="6" max="6" width="8.7265625" style="50" customWidth="1"/>
    <col min="7" max="12" width="14.453125" style="46" customWidth="1"/>
    <col min="13" max="16384" width="14.453125" style="46"/>
  </cols>
  <sheetData>
    <row r="1" spans="1:24" ht="44.25" customHeight="1" x14ac:dyDescent="0.25">
      <c r="A1" s="268" t="s">
        <v>0</v>
      </c>
      <c r="B1" s="322" t="s">
        <v>1</v>
      </c>
      <c r="C1" s="268" t="s">
        <v>2</v>
      </c>
      <c r="D1" s="323" t="s">
        <v>3</v>
      </c>
      <c r="E1" s="268" t="s">
        <v>4</v>
      </c>
      <c r="F1" s="324" t="s">
        <v>5</v>
      </c>
    </row>
    <row r="2" spans="1:24" s="174" customFormat="1" ht="50.15" customHeight="1" x14ac:dyDescent="0.25">
      <c r="A2" s="374" t="s">
        <v>6</v>
      </c>
      <c r="B2" s="375"/>
      <c r="C2" s="375"/>
      <c r="D2" s="375"/>
      <c r="E2" s="375"/>
      <c r="F2" s="375"/>
    </row>
    <row r="3" spans="1:24" s="174" customFormat="1" ht="46" x14ac:dyDescent="0.25">
      <c r="A3" s="303" t="s">
        <v>7</v>
      </c>
      <c r="B3" s="304" t="s">
        <v>8</v>
      </c>
      <c r="C3" s="305" t="s">
        <v>9</v>
      </c>
      <c r="D3" s="304" t="s">
        <v>10</v>
      </c>
      <c r="E3" s="304" t="s">
        <v>11</v>
      </c>
      <c r="F3" s="47"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49999999999999" customHeight="1" x14ac:dyDescent="0.25">
      <c r="A5" s="376" t="s">
        <v>14</v>
      </c>
      <c r="B5" s="377"/>
      <c r="C5" s="166"/>
      <c r="D5" s="52"/>
      <c r="E5" s="52"/>
      <c r="F5" s="44"/>
    </row>
    <row r="6" spans="1:24" ht="12.75" customHeight="1" x14ac:dyDescent="0.25">
      <c r="A6" s="63">
        <v>6</v>
      </c>
      <c r="B6" s="220" t="s">
        <v>15</v>
      </c>
      <c r="C6" s="247" t="s">
        <v>16</v>
      </c>
      <c r="D6" s="60">
        <f>D7+D43+D49+D82+D106+D125+D134+D140</f>
        <v>444442</v>
      </c>
      <c r="E6" s="60">
        <f>E7+E43+E49+E82+E106+E125+E134+E140</f>
        <v>468828.77</v>
      </c>
      <c r="F6" s="45">
        <f t="shared" ref="F6:F132" si="0">IF(D6&lt;&gt;0,IF(E6/D6&gt;=100,"&gt;&gt;100",E6/D6*100),"-")</f>
        <v>105.48705342879386</v>
      </c>
    </row>
    <row r="7" spans="1:24" ht="12.75" customHeight="1" x14ac:dyDescent="0.25">
      <c r="A7" s="63">
        <v>61</v>
      </c>
      <c r="B7" s="220" t="s">
        <v>17</v>
      </c>
      <c r="C7" s="247" t="s">
        <v>18</v>
      </c>
      <c r="D7" s="60">
        <f>D8+D17+D23+D29+D36+D39</f>
        <v>96083.11</v>
      </c>
      <c r="E7" s="60">
        <f>E8+E17+E23+E29+E36+E39</f>
        <v>159984.82</v>
      </c>
      <c r="F7" s="45">
        <f t="shared" si="0"/>
        <v>166.50670445617342</v>
      </c>
    </row>
    <row r="8" spans="1:24" ht="12.75" customHeight="1" x14ac:dyDescent="0.25">
      <c r="A8" s="63">
        <v>611</v>
      </c>
      <c r="B8" s="220" t="s">
        <v>19</v>
      </c>
      <c r="C8" s="247" t="s">
        <v>20</v>
      </c>
      <c r="D8" s="60">
        <f>SUM(D9:D14)-D15-D16</f>
        <v>92050.1</v>
      </c>
      <c r="E8" s="60">
        <f>SUM(E9:E14)-E15-E16</f>
        <v>151514.62</v>
      </c>
      <c r="F8" s="45">
        <f t="shared" si="0"/>
        <v>164.60016882110935</v>
      </c>
    </row>
    <row r="9" spans="1:24" ht="12.75" customHeight="1" x14ac:dyDescent="0.25">
      <c r="A9" s="63">
        <v>6111</v>
      </c>
      <c r="B9" s="65" t="s">
        <v>21</v>
      </c>
      <c r="C9" s="247" t="s">
        <v>22</v>
      </c>
      <c r="D9" s="194">
        <v>92050.1</v>
      </c>
      <c r="E9" s="194">
        <v>151514.62</v>
      </c>
      <c r="F9" s="45">
        <f t="shared" si="0"/>
        <v>164.60016882110935</v>
      </c>
    </row>
    <row r="10" spans="1:24" ht="12.75" customHeight="1" x14ac:dyDescent="0.25">
      <c r="A10" s="63">
        <v>6112</v>
      </c>
      <c r="B10" s="65" t="s">
        <v>23</v>
      </c>
      <c r="C10" s="247" t="s">
        <v>24</v>
      </c>
      <c r="D10" s="194">
        <v>0</v>
      </c>
      <c r="E10" s="194">
        <v>0</v>
      </c>
      <c r="F10" s="45" t="str">
        <f t="shared" si="0"/>
        <v>-</v>
      </c>
    </row>
    <row r="11" spans="1:24" ht="12.75" customHeight="1" x14ac:dyDescent="0.25">
      <c r="A11" s="63">
        <v>6113</v>
      </c>
      <c r="B11" s="65" t="s">
        <v>25</v>
      </c>
      <c r="C11" s="247" t="s">
        <v>26</v>
      </c>
      <c r="D11" s="194">
        <v>0</v>
      </c>
      <c r="E11" s="194">
        <v>0</v>
      </c>
      <c r="F11" s="45" t="str">
        <f t="shared" si="0"/>
        <v>-</v>
      </c>
    </row>
    <row r="12" spans="1:24" ht="12.75" customHeight="1" x14ac:dyDescent="0.25">
      <c r="A12" s="63">
        <v>6114</v>
      </c>
      <c r="B12" s="65" t="s">
        <v>27</v>
      </c>
      <c r="C12" s="247" t="s">
        <v>28</v>
      </c>
      <c r="D12" s="194">
        <v>0</v>
      </c>
      <c r="E12" s="194">
        <v>0</v>
      </c>
      <c r="F12" s="45" t="str">
        <f t="shared" si="0"/>
        <v>-</v>
      </c>
    </row>
    <row r="13" spans="1:24" ht="12.75" customHeight="1" x14ac:dyDescent="0.25">
      <c r="A13" s="63">
        <v>6115</v>
      </c>
      <c r="B13" s="65" t="s">
        <v>29</v>
      </c>
      <c r="C13" s="247" t="s">
        <v>30</v>
      </c>
      <c r="D13" s="194">
        <v>0</v>
      </c>
      <c r="E13" s="194">
        <v>0</v>
      </c>
      <c r="F13" s="45" t="str">
        <f t="shared" si="0"/>
        <v>-</v>
      </c>
    </row>
    <row r="14" spans="1:24" ht="12.75" customHeight="1" x14ac:dyDescent="0.25">
      <c r="A14" s="63">
        <v>6116</v>
      </c>
      <c r="B14" s="65" t="s">
        <v>31</v>
      </c>
      <c r="C14" s="247" t="s">
        <v>32</v>
      </c>
      <c r="D14" s="194">
        <v>0</v>
      </c>
      <c r="E14" s="194">
        <v>0</v>
      </c>
      <c r="F14" s="45" t="str">
        <f t="shared" si="0"/>
        <v>-</v>
      </c>
    </row>
    <row r="15" spans="1:24" ht="12.75" customHeight="1" x14ac:dyDescent="0.25">
      <c r="A15" s="63">
        <v>6117</v>
      </c>
      <c r="B15" s="220" t="s">
        <v>33</v>
      </c>
      <c r="C15" s="247" t="s">
        <v>34</v>
      </c>
      <c r="D15" s="194">
        <v>0</v>
      </c>
      <c r="E15" s="194">
        <v>0</v>
      </c>
      <c r="F15" s="45" t="str">
        <f t="shared" si="0"/>
        <v>-</v>
      </c>
    </row>
    <row r="16" spans="1:24" ht="12.75" customHeight="1" x14ac:dyDescent="0.25">
      <c r="A16" s="63">
        <v>6119</v>
      </c>
      <c r="B16" s="220" t="s">
        <v>35</v>
      </c>
      <c r="C16" s="247" t="s">
        <v>36</v>
      </c>
      <c r="D16" s="194">
        <v>0</v>
      </c>
      <c r="E16" s="194">
        <v>0</v>
      </c>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v>0</v>
      </c>
      <c r="F18" s="45" t="str">
        <f t="shared" si="0"/>
        <v>-</v>
      </c>
    </row>
    <row r="19" spans="1:6" ht="12.75" customHeight="1" x14ac:dyDescent="0.25">
      <c r="A19" s="63">
        <v>6122</v>
      </c>
      <c r="B19" s="64" t="s">
        <v>41</v>
      </c>
      <c r="C19" s="247" t="s">
        <v>42</v>
      </c>
      <c r="D19" s="194">
        <v>0</v>
      </c>
      <c r="E19" s="194">
        <v>0</v>
      </c>
      <c r="F19" s="45" t="str">
        <f t="shared" si="0"/>
        <v>-</v>
      </c>
    </row>
    <row r="20" spans="1:6" ht="12.75" customHeight="1" x14ac:dyDescent="0.25">
      <c r="A20" s="63">
        <v>6123</v>
      </c>
      <c r="B20" s="183" t="s">
        <v>43</v>
      </c>
      <c r="C20" s="247" t="s">
        <v>44</v>
      </c>
      <c r="D20" s="194">
        <v>0</v>
      </c>
      <c r="E20" s="194">
        <v>0</v>
      </c>
      <c r="F20" s="45" t="str">
        <f t="shared" si="0"/>
        <v>-</v>
      </c>
    </row>
    <row r="21" spans="1:6" ht="12.75" customHeight="1" x14ac:dyDescent="0.25">
      <c r="A21" s="63">
        <v>6124</v>
      </c>
      <c r="B21" s="64" t="s">
        <v>45</v>
      </c>
      <c r="C21" s="247" t="s">
        <v>46</v>
      </c>
      <c r="D21" s="194">
        <v>0</v>
      </c>
      <c r="E21" s="194">
        <v>0</v>
      </c>
      <c r="F21" s="45" t="str">
        <f t="shared" si="0"/>
        <v>-</v>
      </c>
    </row>
    <row r="22" spans="1:6" ht="12.75" customHeight="1" x14ac:dyDescent="0.25">
      <c r="A22" s="63">
        <v>6125</v>
      </c>
      <c r="B22" s="64" t="s">
        <v>47</v>
      </c>
      <c r="C22" s="247" t="s">
        <v>48</v>
      </c>
      <c r="D22" s="194">
        <v>0</v>
      </c>
      <c r="E22" s="194">
        <v>0</v>
      </c>
      <c r="F22" s="45" t="str">
        <f t="shared" si="0"/>
        <v>-</v>
      </c>
    </row>
    <row r="23" spans="1:6" ht="12.75" customHeight="1" x14ac:dyDescent="0.25">
      <c r="A23" s="63">
        <v>613</v>
      </c>
      <c r="B23" s="220" t="s">
        <v>49</v>
      </c>
      <c r="C23" s="247" t="s">
        <v>50</v>
      </c>
      <c r="D23" s="60">
        <f t="shared" ref="D23:E23" si="2">SUM(D24:D28)</f>
        <v>4033.01</v>
      </c>
      <c r="E23" s="60">
        <f t="shared" si="2"/>
        <v>7597.57</v>
      </c>
      <c r="F23" s="45">
        <f t="shared" si="0"/>
        <v>188.38460603866588</v>
      </c>
    </row>
    <row r="24" spans="1:6" ht="12.75" customHeight="1" x14ac:dyDescent="0.25">
      <c r="A24" s="63">
        <v>6131</v>
      </c>
      <c r="B24" s="65" t="s">
        <v>51</v>
      </c>
      <c r="C24" s="247" t="s">
        <v>52</v>
      </c>
      <c r="D24" s="194">
        <v>0</v>
      </c>
      <c r="E24" s="194">
        <v>876.04</v>
      </c>
      <c r="F24" s="45" t="str">
        <f t="shared" si="0"/>
        <v>-</v>
      </c>
    </row>
    <row r="25" spans="1:6" ht="12.75" customHeight="1" x14ac:dyDescent="0.25">
      <c r="A25" s="63">
        <v>6132</v>
      </c>
      <c r="B25" s="64" t="s">
        <v>53</v>
      </c>
      <c r="C25" s="247" t="s">
        <v>54</v>
      </c>
      <c r="D25" s="194">
        <v>0</v>
      </c>
      <c r="E25" s="194">
        <v>0</v>
      </c>
      <c r="F25" s="45" t="str">
        <f t="shared" si="0"/>
        <v>-</v>
      </c>
    </row>
    <row r="26" spans="1:6" ht="12.75" customHeight="1" x14ac:dyDescent="0.25">
      <c r="A26" s="63">
        <v>6133</v>
      </c>
      <c r="B26" s="64" t="s">
        <v>55</v>
      </c>
      <c r="C26" s="247" t="s">
        <v>56</v>
      </c>
      <c r="D26" s="194">
        <v>0</v>
      </c>
      <c r="E26" s="194">
        <v>0</v>
      </c>
      <c r="F26" s="45" t="str">
        <f t="shared" si="0"/>
        <v>-</v>
      </c>
    </row>
    <row r="27" spans="1:6" ht="12.75" customHeight="1" x14ac:dyDescent="0.25">
      <c r="A27" s="63">
        <v>6134</v>
      </c>
      <c r="B27" s="64" t="s">
        <v>57</v>
      </c>
      <c r="C27" s="247" t="s">
        <v>58</v>
      </c>
      <c r="D27" s="194">
        <v>4033.01</v>
      </c>
      <c r="E27" s="194">
        <v>6721.53</v>
      </c>
      <c r="F27" s="45">
        <f t="shared" si="0"/>
        <v>166.66286470898905</v>
      </c>
    </row>
    <row r="28" spans="1:6" ht="12.75" customHeight="1" x14ac:dyDescent="0.25">
      <c r="A28" s="63">
        <v>6135</v>
      </c>
      <c r="B28" s="64" t="s">
        <v>59</v>
      </c>
      <c r="C28" s="247" t="s">
        <v>60</v>
      </c>
      <c r="D28" s="194">
        <v>0</v>
      </c>
      <c r="E28" s="194">
        <v>0</v>
      </c>
      <c r="F28" s="45" t="str">
        <f t="shared" si="0"/>
        <v>-</v>
      </c>
    </row>
    <row r="29" spans="1:6" ht="12.75" customHeight="1" x14ac:dyDescent="0.25">
      <c r="A29" s="63">
        <v>614</v>
      </c>
      <c r="B29" s="220" t="s">
        <v>61</v>
      </c>
      <c r="C29" s="247" t="s">
        <v>62</v>
      </c>
      <c r="D29" s="60">
        <f>SUM(D30:D35)</f>
        <v>0</v>
      </c>
      <c r="E29" s="60">
        <f>SUM(E30:E35)</f>
        <v>872.63</v>
      </c>
      <c r="F29" s="45" t="str">
        <f t="shared" si="0"/>
        <v>-</v>
      </c>
    </row>
    <row r="30" spans="1:6" ht="12.75" customHeight="1" x14ac:dyDescent="0.25">
      <c r="A30" s="63">
        <v>6141</v>
      </c>
      <c r="B30" s="64" t="s">
        <v>63</v>
      </c>
      <c r="C30" s="247" t="s">
        <v>64</v>
      </c>
      <c r="D30" s="194">
        <v>0</v>
      </c>
      <c r="E30" s="194">
        <v>0</v>
      </c>
      <c r="F30" s="45" t="str">
        <f t="shared" si="0"/>
        <v>-</v>
      </c>
    </row>
    <row r="31" spans="1:6" ht="12.75" customHeight="1" x14ac:dyDescent="0.25">
      <c r="A31" s="63">
        <v>6142</v>
      </c>
      <c r="B31" s="64" t="s">
        <v>65</v>
      </c>
      <c r="C31" s="247" t="s">
        <v>66</v>
      </c>
      <c r="D31" s="194">
        <v>0</v>
      </c>
      <c r="E31" s="194">
        <v>829.63</v>
      </c>
      <c r="F31" s="45" t="str">
        <f t="shared" si="0"/>
        <v>-</v>
      </c>
    </row>
    <row r="32" spans="1:6" ht="12.75" customHeight="1" x14ac:dyDescent="0.25">
      <c r="A32" s="63">
        <v>6143</v>
      </c>
      <c r="B32" s="64" t="s">
        <v>67</v>
      </c>
      <c r="C32" s="247" t="s">
        <v>68</v>
      </c>
      <c r="D32" s="194">
        <v>0</v>
      </c>
      <c r="E32" s="194">
        <v>0</v>
      </c>
      <c r="F32" s="45" t="str">
        <f t="shared" si="0"/>
        <v>-</v>
      </c>
    </row>
    <row r="33" spans="1:6" ht="12.75" customHeight="1" x14ac:dyDescent="0.25">
      <c r="A33" s="63">
        <v>6145</v>
      </c>
      <c r="B33" s="64" t="s">
        <v>69</v>
      </c>
      <c r="C33" s="247" t="s">
        <v>70</v>
      </c>
      <c r="D33" s="194">
        <v>0</v>
      </c>
      <c r="E33" s="194">
        <v>43</v>
      </c>
      <c r="F33" s="45" t="str">
        <f t="shared" si="0"/>
        <v>-</v>
      </c>
    </row>
    <row r="34" spans="1:6" ht="12.75" customHeight="1" x14ac:dyDescent="0.25">
      <c r="A34" s="63">
        <v>6146</v>
      </c>
      <c r="B34" s="64" t="s">
        <v>71</v>
      </c>
      <c r="C34" s="247" t="s">
        <v>72</v>
      </c>
      <c r="D34" s="194">
        <v>0</v>
      </c>
      <c r="E34" s="194">
        <v>0</v>
      </c>
      <c r="F34" s="45" t="str">
        <f t="shared" si="0"/>
        <v>-</v>
      </c>
    </row>
    <row r="35" spans="1:6" ht="12.75" customHeight="1" x14ac:dyDescent="0.25">
      <c r="A35" s="63">
        <v>6147</v>
      </c>
      <c r="B35" s="64" t="s">
        <v>73</v>
      </c>
      <c r="C35" s="247" t="s">
        <v>74</v>
      </c>
      <c r="D35" s="194">
        <v>0</v>
      </c>
      <c r="E35" s="194">
        <v>0</v>
      </c>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v>0</v>
      </c>
      <c r="F37" s="45" t="str">
        <f t="shared" si="0"/>
        <v>-</v>
      </c>
    </row>
    <row r="38" spans="1:6" ht="12.75" customHeight="1" x14ac:dyDescent="0.25">
      <c r="A38" s="63">
        <v>6152</v>
      </c>
      <c r="B38" s="64" t="s">
        <v>79</v>
      </c>
      <c r="C38" s="247" t="s">
        <v>80</v>
      </c>
      <c r="D38" s="194">
        <v>0</v>
      </c>
      <c r="E38" s="194">
        <v>0</v>
      </c>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v>0</v>
      </c>
      <c r="F40" s="45" t="str">
        <f t="shared" si="0"/>
        <v>-</v>
      </c>
    </row>
    <row r="41" spans="1:6" ht="12.75" customHeight="1" x14ac:dyDescent="0.25">
      <c r="A41" s="63">
        <v>6162</v>
      </c>
      <c r="B41" s="64" t="s">
        <v>85</v>
      </c>
      <c r="C41" s="247" t="s">
        <v>86</v>
      </c>
      <c r="D41" s="194">
        <v>0</v>
      </c>
      <c r="E41" s="194">
        <v>0</v>
      </c>
      <c r="F41" s="45" t="str">
        <f t="shared" si="0"/>
        <v>-</v>
      </c>
    </row>
    <row r="42" spans="1:6" ht="12.75" customHeight="1" x14ac:dyDescent="0.25">
      <c r="A42" s="63">
        <v>6163</v>
      </c>
      <c r="B42" s="64" t="s">
        <v>87</v>
      </c>
      <c r="C42" s="247" t="s">
        <v>88</v>
      </c>
      <c r="D42" s="194">
        <v>0</v>
      </c>
      <c r="E42" s="194">
        <v>0</v>
      </c>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v>0</v>
      </c>
      <c r="F45" s="45" t="str">
        <f t="shared" si="0"/>
        <v>-</v>
      </c>
    </row>
    <row r="46" spans="1:6" ht="12.75" customHeight="1" x14ac:dyDescent="0.25">
      <c r="A46" s="63">
        <v>6212</v>
      </c>
      <c r="B46" s="64" t="s">
        <v>95</v>
      </c>
      <c r="C46" s="247" t="s">
        <v>96</v>
      </c>
      <c r="D46" s="194">
        <v>0</v>
      </c>
      <c r="E46" s="194">
        <v>0</v>
      </c>
      <c r="F46" s="45" t="str">
        <f t="shared" si="0"/>
        <v>-</v>
      </c>
    </row>
    <row r="47" spans="1:6" ht="12.75" customHeight="1" x14ac:dyDescent="0.25">
      <c r="A47" s="63">
        <v>622</v>
      </c>
      <c r="B47" s="64" t="s">
        <v>97</v>
      </c>
      <c r="C47" s="247" t="s">
        <v>98</v>
      </c>
      <c r="D47" s="194">
        <v>0</v>
      </c>
      <c r="E47" s="194">
        <v>0</v>
      </c>
      <c r="F47" s="45" t="str">
        <f t="shared" si="0"/>
        <v>-</v>
      </c>
    </row>
    <row r="48" spans="1:6" ht="12.75" customHeight="1" x14ac:dyDescent="0.25">
      <c r="A48" s="63">
        <v>623</v>
      </c>
      <c r="B48" s="64" t="s">
        <v>99</v>
      </c>
      <c r="C48" s="247" t="s">
        <v>100</v>
      </c>
      <c r="D48" s="194">
        <v>0</v>
      </c>
      <c r="E48" s="194">
        <v>0</v>
      </c>
      <c r="F48" s="45" t="str">
        <f t="shared" si="0"/>
        <v>-</v>
      </c>
    </row>
    <row r="49" spans="1:6" ht="23" x14ac:dyDescent="0.25">
      <c r="A49" s="63">
        <v>63</v>
      </c>
      <c r="B49" s="65" t="s">
        <v>101</v>
      </c>
      <c r="C49" s="247" t="s">
        <v>102</v>
      </c>
      <c r="D49" s="60">
        <f>D50+D53+D58+D61+D64+D68+D71+D74+D77</f>
        <v>304003.61</v>
      </c>
      <c r="E49" s="60">
        <f>E50+E53+E58+E61+E64+E68+E71+E74+E77</f>
        <v>269644.64</v>
      </c>
      <c r="F49" s="45">
        <f t="shared" si="0"/>
        <v>88.697841449974888</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v>0</v>
      </c>
      <c r="F51" s="45" t="str">
        <f t="shared" si="0"/>
        <v>-</v>
      </c>
    </row>
    <row r="52" spans="1:6" ht="12.75" customHeight="1" x14ac:dyDescent="0.25">
      <c r="A52" s="63">
        <v>6312</v>
      </c>
      <c r="B52" s="65" t="s">
        <v>107</v>
      </c>
      <c r="C52" s="247" t="s">
        <v>108</v>
      </c>
      <c r="D52" s="194">
        <v>0</v>
      </c>
      <c r="E52" s="194">
        <v>0</v>
      </c>
      <c r="F52" s="45" t="str">
        <f t="shared" si="0"/>
        <v>-</v>
      </c>
    </row>
    <row r="53" spans="1:6" ht="23"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v>0</v>
      </c>
      <c r="F54" s="45" t="str">
        <f t="shared" si="0"/>
        <v>-</v>
      </c>
    </row>
    <row r="55" spans="1:6" ht="12.75" customHeight="1" x14ac:dyDescent="0.25">
      <c r="A55" s="63">
        <v>6322</v>
      </c>
      <c r="B55" s="65" t="s">
        <v>113</v>
      </c>
      <c r="C55" s="247" t="s">
        <v>114</v>
      </c>
      <c r="D55" s="194">
        <v>0</v>
      </c>
      <c r="E55" s="194">
        <v>0</v>
      </c>
      <c r="F55" s="45" t="str">
        <f t="shared" si="0"/>
        <v>-</v>
      </c>
    </row>
    <row r="56" spans="1:6" ht="12.75" customHeight="1" x14ac:dyDescent="0.25">
      <c r="A56" s="63">
        <v>6323</v>
      </c>
      <c r="B56" s="65" t="s">
        <v>115</v>
      </c>
      <c r="C56" s="247" t="s">
        <v>116</v>
      </c>
      <c r="D56" s="194">
        <v>0</v>
      </c>
      <c r="E56" s="194">
        <v>0</v>
      </c>
      <c r="F56" s="45" t="str">
        <f t="shared" si="0"/>
        <v>-</v>
      </c>
    </row>
    <row r="57" spans="1:6" ht="12.75" customHeight="1" x14ac:dyDescent="0.25">
      <c r="A57" s="63">
        <v>6324</v>
      </c>
      <c r="B57" s="65" t="s">
        <v>117</v>
      </c>
      <c r="C57" s="247" t="s">
        <v>118</v>
      </c>
      <c r="D57" s="194">
        <v>0</v>
      </c>
      <c r="E57" s="194">
        <v>0</v>
      </c>
      <c r="F57" s="45" t="str">
        <f t="shared" si="0"/>
        <v>-</v>
      </c>
    </row>
    <row r="58" spans="1:6" ht="23" x14ac:dyDescent="0.25">
      <c r="A58" s="63">
        <v>633</v>
      </c>
      <c r="B58" s="65" t="s">
        <v>119</v>
      </c>
      <c r="C58" s="247" t="s">
        <v>120</v>
      </c>
      <c r="D58" s="60">
        <f t="shared" ref="D58:E58" si="9">SUM(D59:D60)</f>
        <v>109038.7</v>
      </c>
      <c r="E58" s="60">
        <f t="shared" si="9"/>
        <v>76000</v>
      </c>
      <c r="F58" s="45">
        <f t="shared" si="0"/>
        <v>69.700023936455594</v>
      </c>
    </row>
    <row r="59" spans="1:6" ht="11.5" x14ac:dyDescent="0.25">
      <c r="A59" s="63">
        <v>6331</v>
      </c>
      <c r="B59" s="65" t="s">
        <v>121</v>
      </c>
      <c r="C59" s="247" t="s">
        <v>122</v>
      </c>
      <c r="D59" s="194">
        <v>5288.7</v>
      </c>
      <c r="E59" s="194">
        <v>0</v>
      </c>
      <c r="F59" s="45">
        <f t="shared" si="0"/>
        <v>0</v>
      </c>
    </row>
    <row r="60" spans="1:6" ht="11.5" x14ac:dyDescent="0.25">
      <c r="A60" s="63">
        <v>6332</v>
      </c>
      <c r="B60" s="65" t="s">
        <v>123</v>
      </c>
      <c r="C60" s="247" t="s">
        <v>124</v>
      </c>
      <c r="D60" s="194">
        <v>103750</v>
      </c>
      <c r="E60" s="194">
        <v>76000</v>
      </c>
      <c r="F60" s="45">
        <f t="shared" si="0"/>
        <v>73.253012048192772</v>
      </c>
    </row>
    <row r="61" spans="1:6" ht="12.75" customHeight="1" x14ac:dyDescent="0.25">
      <c r="A61" s="63">
        <v>634</v>
      </c>
      <c r="B61" s="65" t="s">
        <v>125</v>
      </c>
      <c r="C61" s="247" t="s">
        <v>126</v>
      </c>
      <c r="D61" s="60">
        <f t="shared" ref="D61:E61" si="10">SUM(D62:D63)</f>
        <v>50543.32</v>
      </c>
      <c r="E61" s="60">
        <f t="shared" si="10"/>
        <v>0</v>
      </c>
      <c r="F61" s="45">
        <f t="shared" si="0"/>
        <v>0</v>
      </c>
    </row>
    <row r="62" spans="1:6" ht="12.75" customHeight="1" x14ac:dyDescent="0.25">
      <c r="A62" s="63">
        <v>6341</v>
      </c>
      <c r="B62" s="65" t="s">
        <v>127</v>
      </c>
      <c r="C62" s="247" t="s">
        <v>128</v>
      </c>
      <c r="D62" s="194">
        <v>50543.32</v>
      </c>
      <c r="E62" s="194">
        <v>0</v>
      </c>
      <c r="F62" s="45">
        <f t="shared" si="0"/>
        <v>0</v>
      </c>
    </row>
    <row r="63" spans="1:6" ht="12.75" customHeight="1" x14ac:dyDescent="0.25">
      <c r="A63" s="63">
        <v>6342</v>
      </c>
      <c r="B63" s="65" t="s">
        <v>129</v>
      </c>
      <c r="C63" s="247" t="s">
        <v>130</v>
      </c>
      <c r="D63" s="194">
        <v>0</v>
      </c>
      <c r="E63" s="194">
        <v>0</v>
      </c>
      <c r="F63" s="45" t="str">
        <f t="shared" si="0"/>
        <v>-</v>
      </c>
    </row>
    <row r="64" spans="1:6" ht="23" x14ac:dyDescent="0.25">
      <c r="A64" s="63">
        <v>635</v>
      </c>
      <c r="B64" s="65" t="s">
        <v>131</v>
      </c>
      <c r="C64" s="247" t="s">
        <v>132</v>
      </c>
      <c r="D64" s="60">
        <f>SUM(D65:D67)</f>
        <v>101622.87</v>
      </c>
      <c r="E64" s="60">
        <f>SUM(E65:E67)</f>
        <v>103094.39999999999</v>
      </c>
      <c r="F64" s="45">
        <f t="shared" si="0"/>
        <v>101.44803034986121</v>
      </c>
    </row>
    <row r="65" spans="1:6" ht="12.75" customHeight="1" x14ac:dyDescent="0.25">
      <c r="A65" s="63">
        <v>6351</v>
      </c>
      <c r="B65" s="65" t="s">
        <v>133</v>
      </c>
      <c r="C65" s="247" t="s">
        <v>134</v>
      </c>
      <c r="D65" s="194">
        <v>0</v>
      </c>
      <c r="E65" s="194">
        <v>0</v>
      </c>
      <c r="F65" s="45" t="str">
        <f t="shared" si="0"/>
        <v>-</v>
      </c>
    </row>
    <row r="66" spans="1:6" ht="12.75" customHeight="1" x14ac:dyDescent="0.25">
      <c r="A66" s="63">
        <v>6352</v>
      </c>
      <c r="B66" s="64" t="s">
        <v>135</v>
      </c>
      <c r="C66" s="247" t="s">
        <v>136</v>
      </c>
      <c r="D66" s="194">
        <v>0</v>
      </c>
      <c r="E66" s="194">
        <v>0</v>
      </c>
      <c r="F66" s="45" t="str">
        <f t="shared" si="0"/>
        <v>-</v>
      </c>
    </row>
    <row r="67" spans="1:6" ht="12.75" customHeight="1" x14ac:dyDescent="0.25">
      <c r="A67" s="70" t="s">
        <v>137</v>
      </c>
      <c r="B67" s="65" t="s">
        <v>138</v>
      </c>
      <c r="C67" s="277" t="s">
        <v>137</v>
      </c>
      <c r="D67" s="192">
        <v>101622.87</v>
      </c>
      <c r="E67" s="192">
        <v>103094.39999999999</v>
      </c>
      <c r="F67" s="71">
        <f t="shared" si="0"/>
        <v>101.44803034986121</v>
      </c>
    </row>
    <row r="68" spans="1:6" ht="23" x14ac:dyDescent="0.25">
      <c r="A68" s="63" t="s">
        <v>139</v>
      </c>
      <c r="B68" s="183" t="s">
        <v>140</v>
      </c>
      <c r="C68" s="247" t="s">
        <v>139</v>
      </c>
      <c r="D68" s="60">
        <f t="shared" ref="D68:E68" si="11">SUM(D69:D70)</f>
        <v>0</v>
      </c>
      <c r="E68" s="60">
        <f t="shared" si="11"/>
        <v>0</v>
      </c>
      <c r="F68" s="45" t="str">
        <f t="shared" si="0"/>
        <v>-</v>
      </c>
    </row>
    <row r="69" spans="1:6" ht="12.75" customHeight="1" x14ac:dyDescent="0.25">
      <c r="A69" s="63" t="s">
        <v>141</v>
      </c>
      <c r="B69" s="64" t="s">
        <v>142</v>
      </c>
      <c r="C69" s="247" t="s">
        <v>141</v>
      </c>
      <c r="D69" s="194">
        <v>0</v>
      </c>
      <c r="E69" s="194">
        <v>0</v>
      </c>
      <c r="F69" s="45" t="str">
        <f t="shared" si="0"/>
        <v>-</v>
      </c>
    </row>
    <row r="70" spans="1:6" ht="11.5" x14ac:dyDescent="0.25">
      <c r="A70" s="63" t="s">
        <v>143</v>
      </c>
      <c r="B70" s="64" t="s">
        <v>144</v>
      </c>
      <c r="C70" s="247" t="s">
        <v>143</v>
      </c>
      <c r="D70" s="194">
        <v>0</v>
      </c>
      <c r="E70" s="194">
        <v>0</v>
      </c>
      <c r="F70" s="45" t="str">
        <f t="shared" si="0"/>
        <v>-</v>
      </c>
    </row>
    <row r="71" spans="1:6" ht="23" x14ac:dyDescent="0.25">
      <c r="A71" s="63" t="s">
        <v>145</v>
      </c>
      <c r="B71" s="65" t="s">
        <v>146</v>
      </c>
      <c r="C71" s="248" t="s">
        <v>145</v>
      </c>
      <c r="D71" s="60">
        <f t="shared" ref="D71:E71" si="12">SUM(D72:D73)</f>
        <v>0</v>
      </c>
      <c r="E71" s="60">
        <f t="shared" si="12"/>
        <v>0</v>
      </c>
      <c r="F71" s="45" t="str">
        <f t="shared" si="0"/>
        <v>-</v>
      </c>
    </row>
    <row r="72" spans="1:6" ht="23" x14ac:dyDescent="0.25">
      <c r="A72" s="63" t="s">
        <v>147</v>
      </c>
      <c r="B72" s="65" t="s">
        <v>148</v>
      </c>
      <c r="C72" s="248" t="s">
        <v>147</v>
      </c>
      <c r="D72" s="194">
        <v>0</v>
      </c>
      <c r="E72" s="194">
        <v>0</v>
      </c>
      <c r="F72" s="45" t="str">
        <f t="shared" si="0"/>
        <v>-</v>
      </c>
    </row>
    <row r="73" spans="1:6" ht="23" x14ac:dyDescent="0.25">
      <c r="A73" s="63" t="s">
        <v>149</v>
      </c>
      <c r="B73" s="65" t="s">
        <v>150</v>
      </c>
      <c r="C73" s="248" t="s">
        <v>149</v>
      </c>
      <c r="D73" s="194">
        <v>0</v>
      </c>
      <c r="E73" s="194">
        <v>0</v>
      </c>
      <c r="F73" s="45" t="str">
        <f t="shared" si="0"/>
        <v>-</v>
      </c>
    </row>
    <row r="74" spans="1:6" ht="12.75" customHeight="1" x14ac:dyDescent="0.25">
      <c r="A74" s="63" t="s">
        <v>151</v>
      </c>
      <c r="B74" s="65" t="s">
        <v>152</v>
      </c>
      <c r="C74" s="247" t="s">
        <v>151</v>
      </c>
      <c r="D74" s="60">
        <f t="shared" ref="D74:E74" si="13">SUM(D75:D76)</f>
        <v>42798.720000000001</v>
      </c>
      <c r="E74" s="60">
        <f t="shared" si="13"/>
        <v>90550.24</v>
      </c>
      <c r="F74" s="45">
        <f t="shared" si="0"/>
        <v>211.57230870455939</v>
      </c>
    </row>
    <row r="75" spans="1:6" ht="12.75" customHeight="1" x14ac:dyDescent="0.25">
      <c r="A75" s="63" t="s">
        <v>153</v>
      </c>
      <c r="B75" s="65" t="s">
        <v>154</v>
      </c>
      <c r="C75" s="247" t="s">
        <v>153</v>
      </c>
      <c r="D75" s="194">
        <v>42798.720000000001</v>
      </c>
      <c r="E75" s="194">
        <v>90550.24</v>
      </c>
      <c r="F75" s="45">
        <f t="shared" si="0"/>
        <v>211.57230870455939</v>
      </c>
    </row>
    <row r="76" spans="1:6" ht="12.75" customHeight="1" x14ac:dyDescent="0.25">
      <c r="A76" s="63" t="s">
        <v>155</v>
      </c>
      <c r="B76" s="65" t="s">
        <v>156</v>
      </c>
      <c r="C76" s="247" t="s">
        <v>155</v>
      </c>
      <c r="D76" s="194">
        <v>0</v>
      </c>
      <c r="E76" s="194">
        <v>0</v>
      </c>
      <c r="F76" s="45" t="str">
        <f t="shared" si="0"/>
        <v>-</v>
      </c>
    </row>
    <row r="77" spans="1:6" ht="11.5" x14ac:dyDescent="0.25">
      <c r="A77" s="63" t="s">
        <v>157</v>
      </c>
      <c r="B77" s="65" t="s">
        <v>158</v>
      </c>
      <c r="C77" s="247" t="s">
        <v>157</v>
      </c>
      <c r="D77" s="60">
        <f t="shared" ref="D77:E77" si="14">SUM(D78:D81)</f>
        <v>0</v>
      </c>
      <c r="E77" s="60">
        <f t="shared" si="14"/>
        <v>0</v>
      </c>
      <c r="F77" s="45" t="str">
        <f t="shared" si="0"/>
        <v>-</v>
      </c>
    </row>
    <row r="78" spans="1:6" ht="12.75" customHeight="1" x14ac:dyDescent="0.25">
      <c r="A78" s="63">
        <v>6391</v>
      </c>
      <c r="B78" s="64" t="s">
        <v>159</v>
      </c>
      <c r="C78" s="247" t="s">
        <v>160</v>
      </c>
      <c r="D78" s="194">
        <v>0</v>
      </c>
      <c r="E78" s="194">
        <v>0</v>
      </c>
      <c r="F78" s="45" t="str">
        <f t="shared" si="0"/>
        <v>-</v>
      </c>
    </row>
    <row r="79" spans="1:6" ht="12.75" customHeight="1" x14ac:dyDescent="0.25">
      <c r="A79" s="63">
        <v>6392</v>
      </c>
      <c r="B79" s="64" t="s">
        <v>161</v>
      </c>
      <c r="C79" s="247" t="s">
        <v>162</v>
      </c>
      <c r="D79" s="194">
        <v>0</v>
      </c>
      <c r="E79" s="194">
        <v>0</v>
      </c>
      <c r="F79" s="45" t="str">
        <f t="shared" si="0"/>
        <v>-</v>
      </c>
    </row>
    <row r="80" spans="1:6" ht="23" x14ac:dyDescent="0.25">
      <c r="A80" s="63">
        <v>6393</v>
      </c>
      <c r="B80" s="64" t="s">
        <v>163</v>
      </c>
      <c r="C80" s="247" t="s">
        <v>164</v>
      </c>
      <c r="D80" s="194">
        <v>0</v>
      </c>
      <c r="E80" s="194">
        <v>0</v>
      </c>
      <c r="F80" s="45" t="str">
        <f t="shared" si="0"/>
        <v>-</v>
      </c>
    </row>
    <row r="81" spans="1:6" ht="23" x14ac:dyDescent="0.25">
      <c r="A81" s="63">
        <v>6394</v>
      </c>
      <c r="B81" s="64" t="s">
        <v>165</v>
      </c>
      <c r="C81" s="247" t="s">
        <v>166</v>
      </c>
      <c r="D81" s="194">
        <v>0</v>
      </c>
      <c r="E81" s="194">
        <v>0</v>
      </c>
      <c r="F81" s="45" t="str">
        <f t="shared" si="0"/>
        <v>-</v>
      </c>
    </row>
    <row r="82" spans="1:6" ht="12.75" customHeight="1" x14ac:dyDescent="0.25">
      <c r="A82" s="63">
        <v>64</v>
      </c>
      <c r="B82" s="64" t="s">
        <v>167</v>
      </c>
      <c r="C82" s="247" t="s">
        <v>168</v>
      </c>
      <c r="D82" s="60">
        <f t="shared" ref="D82:E82" si="15">D83+D91+D98</f>
        <v>2659.13</v>
      </c>
      <c r="E82" s="60">
        <f t="shared" si="15"/>
        <v>2502.6499999999996</v>
      </c>
      <c r="F82" s="45">
        <f t="shared" si="0"/>
        <v>94.11536856039379</v>
      </c>
    </row>
    <row r="83" spans="1:6" ht="12.75" customHeight="1" x14ac:dyDescent="0.25">
      <c r="A83" s="63">
        <v>641</v>
      </c>
      <c r="B83" s="64" t="s">
        <v>169</v>
      </c>
      <c r="C83" s="247" t="s">
        <v>170</v>
      </c>
      <c r="D83" s="60">
        <f t="shared" ref="D83:E83" si="16">SUM(D84:D90)</f>
        <v>14.76</v>
      </c>
      <c r="E83" s="60">
        <f t="shared" si="16"/>
        <v>18.12</v>
      </c>
      <c r="F83" s="45">
        <f t="shared" si="0"/>
        <v>122.76422764227644</v>
      </c>
    </row>
    <row r="84" spans="1:6" ht="12.75" customHeight="1" x14ac:dyDescent="0.25">
      <c r="A84" s="63">
        <v>6412</v>
      </c>
      <c r="B84" s="64" t="s">
        <v>171</v>
      </c>
      <c r="C84" s="247" t="s">
        <v>172</v>
      </c>
      <c r="D84" s="194">
        <v>0</v>
      </c>
      <c r="E84" s="194">
        <v>0</v>
      </c>
      <c r="F84" s="45" t="str">
        <f t="shared" si="0"/>
        <v>-</v>
      </c>
    </row>
    <row r="85" spans="1:6" ht="12.75" customHeight="1" x14ac:dyDescent="0.25">
      <c r="A85" s="63">
        <v>6413</v>
      </c>
      <c r="B85" s="64" t="s">
        <v>173</v>
      </c>
      <c r="C85" s="247" t="s">
        <v>174</v>
      </c>
      <c r="D85" s="194">
        <v>14.76</v>
      </c>
      <c r="E85" s="194">
        <v>18.12</v>
      </c>
      <c r="F85" s="45">
        <f t="shared" si="0"/>
        <v>122.76422764227644</v>
      </c>
    </row>
    <row r="86" spans="1:6" ht="12.75" customHeight="1" x14ac:dyDescent="0.25">
      <c r="A86" s="63">
        <v>6414</v>
      </c>
      <c r="B86" s="64" t="s">
        <v>175</v>
      </c>
      <c r="C86" s="247" t="s">
        <v>176</v>
      </c>
      <c r="D86" s="194">
        <v>0</v>
      </c>
      <c r="E86" s="194">
        <v>0</v>
      </c>
      <c r="F86" s="45" t="str">
        <f t="shared" si="0"/>
        <v>-</v>
      </c>
    </row>
    <row r="87" spans="1:6" ht="12.75" customHeight="1" x14ac:dyDescent="0.25">
      <c r="A87" s="63">
        <v>6415</v>
      </c>
      <c r="B87" s="64" t="s">
        <v>177</v>
      </c>
      <c r="C87" s="247" t="s">
        <v>178</v>
      </c>
      <c r="D87" s="194">
        <v>0</v>
      </c>
      <c r="E87" s="194">
        <v>0</v>
      </c>
      <c r="F87" s="45" t="str">
        <f t="shared" si="0"/>
        <v>-</v>
      </c>
    </row>
    <row r="88" spans="1:6" ht="12.75" customHeight="1" x14ac:dyDescent="0.25">
      <c r="A88" s="63">
        <v>6416</v>
      </c>
      <c r="B88" s="64" t="s">
        <v>179</v>
      </c>
      <c r="C88" s="247" t="s">
        <v>180</v>
      </c>
      <c r="D88" s="194">
        <v>0</v>
      </c>
      <c r="E88" s="194">
        <v>0</v>
      </c>
      <c r="F88" s="45" t="str">
        <f t="shared" si="0"/>
        <v>-</v>
      </c>
    </row>
    <row r="89" spans="1:6" ht="23" x14ac:dyDescent="0.25">
      <c r="A89" s="63">
        <v>6417</v>
      </c>
      <c r="B89" s="64" t="s">
        <v>181</v>
      </c>
      <c r="C89" s="247" t="s">
        <v>182</v>
      </c>
      <c r="D89" s="194">
        <v>0</v>
      </c>
      <c r="E89" s="194">
        <v>0</v>
      </c>
      <c r="F89" s="45" t="str">
        <f t="shared" si="0"/>
        <v>-</v>
      </c>
    </row>
    <row r="90" spans="1:6" ht="12.75" customHeight="1" x14ac:dyDescent="0.25">
      <c r="A90" s="63">
        <v>6419</v>
      </c>
      <c r="B90" s="64" t="s">
        <v>183</v>
      </c>
      <c r="C90" s="247" t="s">
        <v>184</v>
      </c>
      <c r="D90" s="194">
        <v>0</v>
      </c>
      <c r="E90" s="194">
        <v>0</v>
      </c>
      <c r="F90" s="45" t="str">
        <f t="shared" si="0"/>
        <v>-</v>
      </c>
    </row>
    <row r="91" spans="1:6" ht="12.75" customHeight="1" x14ac:dyDescent="0.25">
      <c r="A91" s="63">
        <v>642</v>
      </c>
      <c r="B91" s="64" t="s">
        <v>185</v>
      </c>
      <c r="C91" s="247" t="s">
        <v>186</v>
      </c>
      <c r="D91" s="60">
        <f t="shared" ref="D91:E91" si="17">SUM(D92:D97)</f>
        <v>2644.37</v>
      </c>
      <c r="E91" s="60">
        <f t="shared" si="17"/>
        <v>2484.5299999999997</v>
      </c>
      <c r="F91" s="45">
        <f t="shared" si="0"/>
        <v>93.955460090683218</v>
      </c>
    </row>
    <row r="92" spans="1:6" ht="12.75" customHeight="1" x14ac:dyDescent="0.25">
      <c r="A92" s="63">
        <v>6421</v>
      </c>
      <c r="B92" s="64" t="s">
        <v>187</v>
      </c>
      <c r="C92" s="247" t="s">
        <v>188</v>
      </c>
      <c r="D92" s="194">
        <v>575.28</v>
      </c>
      <c r="E92" s="194">
        <v>151.94999999999999</v>
      </c>
      <c r="F92" s="45">
        <f t="shared" si="0"/>
        <v>26.413224864413849</v>
      </c>
    </row>
    <row r="93" spans="1:6" ht="12.75" customHeight="1" x14ac:dyDescent="0.25">
      <c r="A93" s="63">
        <v>6422</v>
      </c>
      <c r="B93" s="64" t="s">
        <v>189</v>
      </c>
      <c r="C93" s="247" t="s">
        <v>190</v>
      </c>
      <c r="D93" s="194">
        <v>2069.09</v>
      </c>
      <c r="E93" s="194">
        <v>2332.58</v>
      </c>
      <c r="F93" s="45">
        <f t="shared" si="0"/>
        <v>112.7345838025412</v>
      </c>
    </row>
    <row r="94" spans="1:6" ht="12.75" customHeight="1" x14ac:dyDescent="0.25">
      <c r="A94" s="63">
        <v>6423</v>
      </c>
      <c r="B94" s="64" t="s">
        <v>191</v>
      </c>
      <c r="C94" s="247" t="s">
        <v>192</v>
      </c>
      <c r="D94" s="194">
        <v>0</v>
      </c>
      <c r="E94" s="194">
        <v>0</v>
      </c>
      <c r="F94" s="45" t="str">
        <f t="shared" si="0"/>
        <v>-</v>
      </c>
    </row>
    <row r="95" spans="1:6" ht="12.75" customHeight="1" x14ac:dyDescent="0.25">
      <c r="A95" s="63">
        <v>6424</v>
      </c>
      <c r="B95" s="64" t="s">
        <v>193</v>
      </c>
      <c r="C95" s="247" t="s">
        <v>194</v>
      </c>
      <c r="D95" s="194">
        <v>0</v>
      </c>
      <c r="E95" s="194">
        <v>0</v>
      </c>
      <c r="F95" s="45" t="str">
        <f t="shared" si="0"/>
        <v>-</v>
      </c>
    </row>
    <row r="96" spans="1:6" ht="23" x14ac:dyDescent="0.25">
      <c r="A96" s="63" t="s">
        <v>195</v>
      </c>
      <c r="B96" s="65" t="s">
        <v>196</v>
      </c>
      <c r="C96" s="247" t="s">
        <v>195</v>
      </c>
      <c r="D96" s="194">
        <v>0</v>
      </c>
      <c r="E96" s="194">
        <v>0</v>
      </c>
      <c r="F96" s="45" t="str">
        <f t="shared" si="0"/>
        <v>-</v>
      </c>
    </row>
    <row r="97" spans="1:6" ht="12.75" customHeight="1" x14ac:dyDescent="0.25">
      <c r="A97" s="63">
        <v>6429</v>
      </c>
      <c r="B97" s="65" t="s">
        <v>197</v>
      </c>
      <c r="C97" s="247" t="s">
        <v>198</v>
      </c>
      <c r="D97" s="194">
        <v>0</v>
      </c>
      <c r="E97" s="194">
        <v>0</v>
      </c>
      <c r="F97" s="45" t="str">
        <f t="shared" si="0"/>
        <v>-</v>
      </c>
    </row>
    <row r="98" spans="1:6" ht="12.75" customHeight="1" x14ac:dyDescent="0.25">
      <c r="A98" s="63">
        <v>643</v>
      </c>
      <c r="B98" s="65" t="s">
        <v>199</v>
      </c>
      <c r="C98" s="247" t="s">
        <v>200</v>
      </c>
      <c r="D98" s="60">
        <f t="shared" ref="D98:E98" si="18">SUM(D99:D105)</f>
        <v>0</v>
      </c>
      <c r="E98" s="60">
        <f t="shared" si="18"/>
        <v>0</v>
      </c>
      <c r="F98" s="45" t="str">
        <f t="shared" si="0"/>
        <v>-</v>
      </c>
    </row>
    <row r="99" spans="1:6" ht="23" x14ac:dyDescent="0.25">
      <c r="A99" s="63">
        <v>6431</v>
      </c>
      <c r="B99" s="65" t="s">
        <v>201</v>
      </c>
      <c r="C99" s="247" t="s">
        <v>202</v>
      </c>
      <c r="D99" s="194">
        <v>0</v>
      </c>
      <c r="E99" s="194">
        <v>0</v>
      </c>
      <c r="F99" s="45" t="str">
        <f t="shared" si="0"/>
        <v>-</v>
      </c>
    </row>
    <row r="100" spans="1:6" ht="23" x14ac:dyDescent="0.25">
      <c r="A100" s="63">
        <v>6432</v>
      </c>
      <c r="B100" s="182" t="s">
        <v>203</v>
      </c>
      <c r="C100" s="247" t="s">
        <v>204</v>
      </c>
      <c r="D100" s="194">
        <v>0</v>
      </c>
      <c r="E100" s="194">
        <v>0</v>
      </c>
      <c r="F100" s="45" t="str">
        <f t="shared" si="0"/>
        <v>-</v>
      </c>
    </row>
    <row r="101" spans="1:6" ht="23" x14ac:dyDescent="0.25">
      <c r="A101" s="63">
        <v>6433</v>
      </c>
      <c r="B101" s="182" t="s">
        <v>205</v>
      </c>
      <c r="C101" s="247" t="s">
        <v>206</v>
      </c>
      <c r="D101" s="194">
        <v>0</v>
      </c>
      <c r="E101" s="194">
        <v>0</v>
      </c>
      <c r="F101" s="45" t="str">
        <f t="shared" si="0"/>
        <v>-</v>
      </c>
    </row>
    <row r="102" spans="1:6" ht="11.5" x14ac:dyDescent="0.25">
      <c r="A102" s="63">
        <v>6434</v>
      </c>
      <c r="B102" s="65" t="s">
        <v>207</v>
      </c>
      <c r="C102" s="247" t="s">
        <v>208</v>
      </c>
      <c r="D102" s="194">
        <v>0</v>
      </c>
      <c r="E102" s="194">
        <v>0</v>
      </c>
      <c r="F102" s="45" t="str">
        <f t="shared" si="0"/>
        <v>-</v>
      </c>
    </row>
    <row r="103" spans="1:6" ht="23" x14ac:dyDescent="0.25">
      <c r="A103" s="63">
        <v>6435</v>
      </c>
      <c r="B103" s="182" t="s">
        <v>209</v>
      </c>
      <c r="C103" s="247" t="s">
        <v>210</v>
      </c>
      <c r="D103" s="194">
        <v>0</v>
      </c>
      <c r="E103" s="194">
        <v>0</v>
      </c>
      <c r="F103" s="45" t="str">
        <f t="shared" si="0"/>
        <v>-</v>
      </c>
    </row>
    <row r="104" spans="1:6" ht="23" x14ac:dyDescent="0.25">
      <c r="A104" s="63">
        <v>6436</v>
      </c>
      <c r="B104" s="182" t="s">
        <v>211</v>
      </c>
      <c r="C104" s="247" t="s">
        <v>212</v>
      </c>
      <c r="D104" s="194">
        <v>0</v>
      </c>
      <c r="E104" s="194">
        <v>0</v>
      </c>
      <c r="F104" s="45" t="str">
        <f t="shared" si="0"/>
        <v>-</v>
      </c>
    </row>
    <row r="105" spans="1:6" ht="12.75" customHeight="1" x14ac:dyDescent="0.25">
      <c r="A105" s="63">
        <v>6437</v>
      </c>
      <c r="B105" s="64" t="s">
        <v>213</v>
      </c>
      <c r="C105" s="247" t="s">
        <v>214</v>
      </c>
      <c r="D105" s="194">
        <v>0</v>
      </c>
      <c r="E105" s="194">
        <v>0</v>
      </c>
      <c r="F105" s="45" t="str">
        <f t="shared" si="0"/>
        <v>-</v>
      </c>
    </row>
    <row r="106" spans="1:6" ht="23" x14ac:dyDescent="0.25">
      <c r="A106" s="63">
        <v>65</v>
      </c>
      <c r="B106" s="220" t="s">
        <v>215</v>
      </c>
      <c r="C106" s="247" t="s">
        <v>216</v>
      </c>
      <c r="D106" s="60">
        <f>D107+D112+D120+D124</f>
        <v>41696.149999999994</v>
      </c>
      <c r="E106" s="60">
        <f>E107+E112+E120+E124</f>
        <v>36523.54</v>
      </c>
      <c r="F106" s="45">
        <f t="shared" si="0"/>
        <v>87.594514121807421</v>
      </c>
    </row>
    <row r="107" spans="1:6" ht="12.75" customHeight="1" x14ac:dyDescent="0.25">
      <c r="A107" s="63">
        <v>651</v>
      </c>
      <c r="B107" s="64" t="s">
        <v>217</v>
      </c>
      <c r="C107" s="247" t="s">
        <v>218</v>
      </c>
      <c r="D107" s="60">
        <f t="shared" ref="D107:E107" si="19">SUM(D108:D111)</f>
        <v>36553.81</v>
      </c>
      <c r="E107" s="60">
        <f t="shared" si="19"/>
        <v>29729.46</v>
      </c>
      <c r="F107" s="45">
        <f t="shared" si="0"/>
        <v>81.330673875035188</v>
      </c>
    </row>
    <row r="108" spans="1:6" ht="12.75" customHeight="1" x14ac:dyDescent="0.25">
      <c r="A108" s="63">
        <v>6511</v>
      </c>
      <c r="B108" s="64" t="s">
        <v>219</v>
      </c>
      <c r="C108" s="247" t="s">
        <v>220</v>
      </c>
      <c r="D108" s="194">
        <v>0</v>
      </c>
      <c r="E108" s="194">
        <v>0</v>
      </c>
      <c r="F108" s="45" t="str">
        <f t="shared" si="0"/>
        <v>-</v>
      </c>
    </row>
    <row r="109" spans="1:6" ht="12.75" customHeight="1" x14ac:dyDescent="0.25">
      <c r="A109" s="63">
        <v>6512</v>
      </c>
      <c r="B109" s="64" t="s">
        <v>221</v>
      </c>
      <c r="C109" s="247" t="s">
        <v>222</v>
      </c>
      <c r="D109" s="194">
        <v>461.32</v>
      </c>
      <c r="E109" s="194">
        <v>580</v>
      </c>
      <c r="F109" s="45">
        <f t="shared" si="0"/>
        <v>125.72617705714038</v>
      </c>
    </row>
    <row r="110" spans="1:6" ht="12.75" customHeight="1" x14ac:dyDescent="0.25">
      <c r="A110" s="63">
        <v>6513</v>
      </c>
      <c r="B110" s="64" t="s">
        <v>223</v>
      </c>
      <c r="C110" s="247" t="s">
        <v>224</v>
      </c>
      <c r="D110" s="194">
        <v>0</v>
      </c>
      <c r="E110" s="194">
        <v>0</v>
      </c>
      <c r="F110" s="45" t="str">
        <f t="shared" si="0"/>
        <v>-</v>
      </c>
    </row>
    <row r="111" spans="1:6" ht="12.75" customHeight="1" x14ac:dyDescent="0.25">
      <c r="A111" s="63">
        <v>6514</v>
      </c>
      <c r="B111" s="64" t="s">
        <v>225</v>
      </c>
      <c r="C111" s="247" t="s">
        <v>226</v>
      </c>
      <c r="D111" s="194">
        <v>36092.49</v>
      </c>
      <c r="E111" s="194">
        <v>29149.46</v>
      </c>
      <c r="F111" s="45">
        <f t="shared" si="0"/>
        <v>80.763228028878032</v>
      </c>
    </row>
    <row r="112" spans="1:6" ht="12.75" customHeight="1" x14ac:dyDescent="0.25">
      <c r="A112" s="63">
        <v>652</v>
      </c>
      <c r="B112" s="64" t="s">
        <v>227</v>
      </c>
      <c r="C112" s="247" t="s">
        <v>228</v>
      </c>
      <c r="D112" s="60">
        <f t="shared" ref="D112:E112" si="20">SUM(D113:D119)</f>
        <v>598.21</v>
      </c>
      <c r="E112" s="60">
        <f t="shared" si="20"/>
        <v>8.5399999999999991</v>
      </c>
      <c r="F112" s="45">
        <f t="shared" si="0"/>
        <v>1.4275923170792864</v>
      </c>
    </row>
    <row r="113" spans="1:6" ht="12.75" customHeight="1" x14ac:dyDescent="0.25">
      <c r="A113" s="63">
        <v>6521</v>
      </c>
      <c r="B113" s="64" t="s">
        <v>229</v>
      </c>
      <c r="C113" s="247" t="s">
        <v>230</v>
      </c>
      <c r="D113" s="194">
        <v>0</v>
      </c>
      <c r="E113" s="194">
        <v>0</v>
      </c>
      <c r="F113" s="45" t="str">
        <f t="shared" si="0"/>
        <v>-</v>
      </c>
    </row>
    <row r="114" spans="1:6" ht="12.75" customHeight="1" x14ac:dyDescent="0.25">
      <c r="A114" s="63">
        <v>6522</v>
      </c>
      <c r="B114" s="64" t="s">
        <v>231</v>
      </c>
      <c r="C114" s="247" t="s">
        <v>232</v>
      </c>
      <c r="D114" s="194">
        <v>0</v>
      </c>
      <c r="E114" s="194">
        <v>0</v>
      </c>
      <c r="F114" s="45" t="str">
        <f t="shared" si="0"/>
        <v>-</v>
      </c>
    </row>
    <row r="115" spans="1:6" ht="12.75" customHeight="1" x14ac:dyDescent="0.25">
      <c r="A115" s="63">
        <v>6524</v>
      </c>
      <c r="B115" s="64" t="s">
        <v>233</v>
      </c>
      <c r="C115" s="247" t="s">
        <v>234</v>
      </c>
      <c r="D115" s="194">
        <v>298.20999999999998</v>
      </c>
      <c r="E115" s="194">
        <v>0</v>
      </c>
      <c r="F115" s="45">
        <f t="shared" si="0"/>
        <v>0</v>
      </c>
    </row>
    <row r="116" spans="1:6" ht="12.75" customHeight="1" x14ac:dyDescent="0.25">
      <c r="A116" s="63">
        <v>6525</v>
      </c>
      <c r="B116" s="64" t="s">
        <v>235</v>
      </c>
      <c r="C116" s="247" t="s">
        <v>236</v>
      </c>
      <c r="D116" s="194">
        <v>0</v>
      </c>
      <c r="E116" s="194">
        <v>0</v>
      </c>
      <c r="F116" s="45" t="str">
        <f t="shared" si="0"/>
        <v>-</v>
      </c>
    </row>
    <row r="117" spans="1:6" ht="12.75" customHeight="1" x14ac:dyDescent="0.25">
      <c r="A117" s="63">
        <v>6526</v>
      </c>
      <c r="B117" s="64" t="s">
        <v>237</v>
      </c>
      <c r="C117" s="247" t="s">
        <v>238</v>
      </c>
      <c r="D117" s="194">
        <v>300</v>
      </c>
      <c r="E117" s="194">
        <v>8.5399999999999991</v>
      </c>
      <c r="F117" s="45">
        <f t="shared" si="0"/>
        <v>2.8466666666666662</v>
      </c>
    </row>
    <row r="118" spans="1:6" ht="12.75" customHeight="1" x14ac:dyDescent="0.25">
      <c r="A118" s="63">
        <v>6527</v>
      </c>
      <c r="B118" s="64" t="s">
        <v>239</v>
      </c>
      <c r="C118" s="247" t="s">
        <v>240</v>
      </c>
      <c r="D118" s="194">
        <v>0</v>
      </c>
      <c r="E118" s="194">
        <v>0</v>
      </c>
      <c r="F118" s="45" t="str">
        <f t="shared" si="0"/>
        <v>-</v>
      </c>
    </row>
    <row r="119" spans="1:6" ht="23" x14ac:dyDescent="0.25">
      <c r="A119" s="63" t="s">
        <v>241</v>
      </c>
      <c r="B119" s="183" t="s">
        <v>242</v>
      </c>
      <c r="C119" s="247" t="s">
        <v>241</v>
      </c>
      <c r="D119" s="194">
        <v>0</v>
      </c>
      <c r="E119" s="194">
        <v>0</v>
      </c>
      <c r="F119" s="45" t="str">
        <f t="shared" si="0"/>
        <v>-</v>
      </c>
    </row>
    <row r="120" spans="1:6" ht="12.75" customHeight="1" x14ac:dyDescent="0.25">
      <c r="A120" s="63">
        <v>653</v>
      </c>
      <c r="B120" s="64" t="s">
        <v>243</v>
      </c>
      <c r="C120" s="247" t="s">
        <v>244</v>
      </c>
      <c r="D120" s="60">
        <f t="shared" ref="D120:E120" si="21">SUM(D121:D123)</f>
        <v>4544.13</v>
      </c>
      <c r="E120" s="60">
        <f t="shared" si="21"/>
        <v>6785.54</v>
      </c>
      <c r="F120" s="45">
        <f t="shared" si="0"/>
        <v>149.3253934196425</v>
      </c>
    </row>
    <row r="121" spans="1:6" ht="12.75" customHeight="1" x14ac:dyDescent="0.25">
      <c r="A121" s="63">
        <v>6531</v>
      </c>
      <c r="B121" s="64" t="s">
        <v>245</v>
      </c>
      <c r="C121" s="247" t="s">
        <v>246</v>
      </c>
      <c r="D121" s="194">
        <v>169.89</v>
      </c>
      <c r="E121" s="194">
        <v>0</v>
      </c>
      <c r="F121" s="45">
        <f t="shared" si="0"/>
        <v>0</v>
      </c>
    </row>
    <row r="122" spans="1:6" ht="12.75" customHeight="1" x14ac:dyDescent="0.25">
      <c r="A122" s="63">
        <v>6532</v>
      </c>
      <c r="B122" s="64" t="s">
        <v>247</v>
      </c>
      <c r="C122" s="247" t="s">
        <v>248</v>
      </c>
      <c r="D122" s="194">
        <v>4374.24</v>
      </c>
      <c r="E122" s="194">
        <v>6785.54</v>
      </c>
      <c r="F122" s="45">
        <f t="shared" si="0"/>
        <v>155.12500457222285</v>
      </c>
    </row>
    <row r="123" spans="1:6" ht="12.75" customHeight="1" x14ac:dyDescent="0.25">
      <c r="A123" s="63">
        <v>6533</v>
      </c>
      <c r="B123" s="64" t="s">
        <v>249</v>
      </c>
      <c r="C123" s="247" t="s">
        <v>250</v>
      </c>
      <c r="D123" s="194">
        <v>0</v>
      </c>
      <c r="E123" s="194">
        <v>0</v>
      </c>
      <c r="F123" s="45" t="str">
        <f t="shared" si="0"/>
        <v>-</v>
      </c>
    </row>
    <row r="124" spans="1:6" ht="12.75" customHeight="1" x14ac:dyDescent="0.25">
      <c r="A124" s="70" t="s">
        <v>251</v>
      </c>
      <c r="B124" s="65" t="s">
        <v>252</v>
      </c>
      <c r="C124" s="277" t="s">
        <v>251</v>
      </c>
      <c r="D124" s="192">
        <v>0</v>
      </c>
      <c r="E124" s="192">
        <v>0</v>
      </c>
      <c r="F124" s="71" t="str">
        <f t="shared" si="0"/>
        <v>-</v>
      </c>
    </row>
    <row r="125" spans="1:6" ht="23" x14ac:dyDescent="0.25">
      <c r="A125" s="63">
        <v>66</v>
      </c>
      <c r="B125" s="182" t="s">
        <v>253</v>
      </c>
      <c r="C125" s="247" t="s">
        <v>254</v>
      </c>
      <c r="D125" s="60">
        <f t="shared" ref="D125:E125" si="22">D126+D129</f>
        <v>0</v>
      </c>
      <c r="E125" s="60">
        <f t="shared" si="22"/>
        <v>0</v>
      </c>
      <c r="F125" s="45" t="str">
        <f t="shared" si="0"/>
        <v>-</v>
      </c>
    </row>
    <row r="126" spans="1:6" ht="12.75" customHeight="1" x14ac:dyDescent="0.25">
      <c r="A126" s="63">
        <v>661</v>
      </c>
      <c r="B126" s="65" t="s">
        <v>255</v>
      </c>
      <c r="C126" s="247" t="s">
        <v>256</v>
      </c>
      <c r="D126" s="60">
        <f t="shared" ref="D126:E126" si="23">SUM(D127:D128)</f>
        <v>0</v>
      </c>
      <c r="E126" s="60">
        <f t="shared" si="23"/>
        <v>0</v>
      </c>
      <c r="F126" s="45" t="str">
        <f t="shared" si="0"/>
        <v>-</v>
      </c>
    </row>
    <row r="127" spans="1:6" ht="12.75" customHeight="1" x14ac:dyDescent="0.25">
      <c r="A127" s="63">
        <v>6614</v>
      </c>
      <c r="B127" s="65" t="s">
        <v>257</v>
      </c>
      <c r="C127" s="247" t="s">
        <v>258</v>
      </c>
      <c r="D127" s="194">
        <v>0</v>
      </c>
      <c r="E127" s="194">
        <v>0</v>
      </c>
      <c r="F127" s="45" t="str">
        <f t="shared" si="0"/>
        <v>-</v>
      </c>
    </row>
    <row r="128" spans="1:6" ht="12.75" customHeight="1" x14ac:dyDescent="0.25">
      <c r="A128" s="63">
        <v>6615</v>
      </c>
      <c r="B128" s="65" t="s">
        <v>259</v>
      </c>
      <c r="C128" s="247" t="s">
        <v>260</v>
      </c>
      <c r="D128" s="194">
        <v>0</v>
      </c>
      <c r="E128" s="194">
        <v>0</v>
      </c>
      <c r="F128" s="45" t="str">
        <f t="shared" si="0"/>
        <v>-</v>
      </c>
    </row>
    <row r="129" spans="1:6" ht="23" x14ac:dyDescent="0.25">
      <c r="A129" s="63">
        <v>663</v>
      </c>
      <c r="B129" s="182" t="s">
        <v>261</v>
      </c>
      <c r="C129" s="247" t="s">
        <v>262</v>
      </c>
      <c r="D129" s="60">
        <f t="shared" ref="D129:E129" si="24">SUM(D130:D133)</f>
        <v>0</v>
      </c>
      <c r="E129" s="60">
        <f t="shared" si="24"/>
        <v>0</v>
      </c>
      <c r="F129" s="45" t="str">
        <f t="shared" si="0"/>
        <v>-</v>
      </c>
    </row>
    <row r="130" spans="1:6" ht="12.75" customHeight="1" x14ac:dyDescent="0.25">
      <c r="A130" s="63">
        <v>6631</v>
      </c>
      <c r="B130" s="65" t="s">
        <v>263</v>
      </c>
      <c r="C130" s="247" t="s">
        <v>264</v>
      </c>
      <c r="D130" s="194">
        <v>0</v>
      </c>
      <c r="E130" s="194">
        <v>0</v>
      </c>
      <c r="F130" s="45" t="str">
        <f t="shared" si="0"/>
        <v>-</v>
      </c>
    </row>
    <row r="131" spans="1:6" ht="12.75" customHeight="1" x14ac:dyDescent="0.25">
      <c r="A131" s="63">
        <v>6632</v>
      </c>
      <c r="B131" s="182" t="s">
        <v>265</v>
      </c>
      <c r="C131" s="247" t="s">
        <v>266</v>
      </c>
      <c r="D131" s="194">
        <v>0</v>
      </c>
      <c r="E131" s="194">
        <v>0</v>
      </c>
      <c r="F131" s="45" t="str">
        <f t="shared" si="0"/>
        <v>-</v>
      </c>
    </row>
    <row r="132" spans="1:6" ht="23" x14ac:dyDescent="0.25">
      <c r="A132" s="63" t="s">
        <v>267</v>
      </c>
      <c r="B132" s="182" t="s">
        <v>268</v>
      </c>
      <c r="C132" s="248" t="s">
        <v>267</v>
      </c>
      <c r="D132" s="194">
        <v>0</v>
      </c>
      <c r="E132" s="194">
        <v>0</v>
      </c>
      <c r="F132" s="45" t="str">
        <f t="shared" si="0"/>
        <v>-</v>
      </c>
    </row>
    <row r="133" spans="1:6" ht="23" x14ac:dyDescent="0.25">
      <c r="A133" s="63" t="s">
        <v>269</v>
      </c>
      <c r="B133" s="182" t="s">
        <v>270</v>
      </c>
      <c r="C133" s="248" t="s">
        <v>269</v>
      </c>
      <c r="D133" s="194">
        <v>0</v>
      </c>
      <c r="E133" s="194">
        <v>0</v>
      </c>
      <c r="F133" s="45" t="str">
        <f>IF(D133&lt;&gt;0,IF(E133/D133&gt;=100,"&gt;&gt;100",E133/D133*100),"-")</f>
        <v>-</v>
      </c>
    </row>
    <row r="134" spans="1:6" ht="23" x14ac:dyDescent="0.25">
      <c r="A134" s="63">
        <v>67</v>
      </c>
      <c r="B134" s="182" t="s">
        <v>271</v>
      </c>
      <c r="C134" s="247" t="s">
        <v>272</v>
      </c>
      <c r="D134" s="60">
        <f t="shared" ref="D134:E134" si="25">D135+D139</f>
        <v>0</v>
      </c>
      <c r="E134" s="60">
        <f t="shared" si="25"/>
        <v>0</v>
      </c>
      <c r="F134" s="45" t="str">
        <f t="shared" ref="F134:F229" si="26">IF(D134&lt;&gt;0,IF(E134/D134&gt;=100,"&gt;&gt;100",E134/D134*100),"-")</f>
        <v>-</v>
      </c>
    </row>
    <row r="135" spans="1:6" ht="23" x14ac:dyDescent="0.25">
      <c r="A135" s="63">
        <v>671</v>
      </c>
      <c r="B135" s="182" t="s">
        <v>273</v>
      </c>
      <c r="C135" s="247" t="s">
        <v>274</v>
      </c>
      <c r="D135" s="60">
        <f t="shared" ref="D135:E135" si="27">SUM(D136:D138)</f>
        <v>0</v>
      </c>
      <c r="E135" s="60">
        <f t="shared" si="27"/>
        <v>0</v>
      </c>
      <c r="F135" s="45" t="str">
        <f t="shared" si="26"/>
        <v>-</v>
      </c>
    </row>
    <row r="136" spans="1:6" ht="12.75" customHeight="1" x14ac:dyDescent="0.25">
      <c r="A136" s="63">
        <v>6711</v>
      </c>
      <c r="B136" s="65" t="s">
        <v>275</v>
      </c>
      <c r="C136" s="247" t="s">
        <v>276</v>
      </c>
      <c r="D136" s="194">
        <v>0</v>
      </c>
      <c r="E136" s="194">
        <v>0</v>
      </c>
      <c r="F136" s="45" t="str">
        <f t="shared" si="26"/>
        <v>-</v>
      </c>
    </row>
    <row r="137" spans="1:6" ht="23" x14ac:dyDescent="0.25">
      <c r="A137" s="63">
        <v>6712</v>
      </c>
      <c r="B137" s="182" t="s">
        <v>277</v>
      </c>
      <c r="C137" s="247" t="s">
        <v>278</v>
      </c>
      <c r="D137" s="194">
        <v>0</v>
      </c>
      <c r="E137" s="194">
        <v>0</v>
      </c>
      <c r="F137" s="45" t="str">
        <f t="shared" si="26"/>
        <v>-</v>
      </c>
    </row>
    <row r="138" spans="1:6" ht="23" x14ac:dyDescent="0.25">
      <c r="A138" s="63" t="s">
        <v>279</v>
      </c>
      <c r="B138" s="65" t="s">
        <v>280</v>
      </c>
      <c r="C138" s="247" t="s">
        <v>279</v>
      </c>
      <c r="D138" s="194">
        <v>0</v>
      </c>
      <c r="E138" s="194">
        <v>0</v>
      </c>
      <c r="F138" s="45" t="str">
        <f t="shared" si="26"/>
        <v>-</v>
      </c>
    </row>
    <row r="139" spans="1:6" ht="12.75" customHeight="1" x14ac:dyDescent="0.25">
      <c r="A139" s="63" t="s">
        <v>281</v>
      </c>
      <c r="B139" s="65" t="s">
        <v>282</v>
      </c>
      <c r="C139" s="247" t="s">
        <v>281</v>
      </c>
      <c r="D139" s="194">
        <v>0</v>
      </c>
      <c r="E139" s="194">
        <v>0</v>
      </c>
      <c r="F139" s="45" t="str">
        <f t="shared" si="26"/>
        <v>-</v>
      </c>
    </row>
    <row r="140" spans="1:6" ht="12.75" customHeight="1" x14ac:dyDescent="0.25">
      <c r="A140" s="63">
        <v>68</v>
      </c>
      <c r="B140" s="65" t="s">
        <v>283</v>
      </c>
      <c r="C140" s="247" t="s">
        <v>284</v>
      </c>
      <c r="D140" s="60">
        <f t="shared" ref="D140:E140" si="28">D141+D151</f>
        <v>0</v>
      </c>
      <c r="E140" s="60">
        <f t="shared" si="28"/>
        <v>173.12</v>
      </c>
      <c r="F140" s="45" t="str">
        <f t="shared" si="26"/>
        <v>-</v>
      </c>
    </row>
    <row r="141" spans="1:6" ht="12.75" customHeight="1" x14ac:dyDescent="0.25">
      <c r="A141" s="63">
        <v>681</v>
      </c>
      <c r="B141" s="65" t="s">
        <v>285</v>
      </c>
      <c r="C141" s="247" t="s">
        <v>286</v>
      </c>
      <c r="D141" s="60">
        <f t="shared" ref="D141:E141" si="29">SUM(D142:D150)</f>
        <v>0</v>
      </c>
      <c r="E141" s="60">
        <f t="shared" si="29"/>
        <v>0</v>
      </c>
      <c r="F141" s="45" t="str">
        <f t="shared" si="26"/>
        <v>-</v>
      </c>
    </row>
    <row r="142" spans="1:6" ht="12.75" customHeight="1" x14ac:dyDescent="0.25">
      <c r="A142" s="63">
        <v>6811</v>
      </c>
      <c r="B142" s="65" t="s">
        <v>287</v>
      </c>
      <c r="C142" s="247" t="s">
        <v>288</v>
      </c>
      <c r="D142" s="194">
        <v>0</v>
      </c>
      <c r="E142" s="194">
        <v>0</v>
      </c>
      <c r="F142" s="45" t="str">
        <f t="shared" si="26"/>
        <v>-</v>
      </c>
    </row>
    <row r="143" spans="1:6" ht="12.75" customHeight="1" x14ac:dyDescent="0.25">
      <c r="A143" s="63">
        <v>6812</v>
      </c>
      <c r="B143" s="65" t="s">
        <v>289</v>
      </c>
      <c r="C143" s="247" t="s">
        <v>290</v>
      </c>
      <c r="D143" s="194">
        <v>0</v>
      </c>
      <c r="E143" s="194">
        <v>0</v>
      </c>
      <c r="F143" s="45" t="str">
        <f t="shared" si="26"/>
        <v>-</v>
      </c>
    </row>
    <row r="144" spans="1:6" ht="12.75" customHeight="1" x14ac:dyDescent="0.25">
      <c r="A144" s="63">
        <v>6813</v>
      </c>
      <c r="B144" s="65" t="s">
        <v>291</v>
      </c>
      <c r="C144" s="247" t="s">
        <v>292</v>
      </c>
      <c r="D144" s="194">
        <v>0</v>
      </c>
      <c r="E144" s="194">
        <v>0</v>
      </c>
      <c r="F144" s="45" t="str">
        <f t="shared" si="26"/>
        <v>-</v>
      </c>
    </row>
    <row r="145" spans="1:6" ht="12.75" customHeight="1" x14ac:dyDescent="0.25">
      <c r="A145" s="63">
        <v>6814</v>
      </c>
      <c r="B145" s="65" t="s">
        <v>293</v>
      </c>
      <c r="C145" s="247" t="s">
        <v>294</v>
      </c>
      <c r="D145" s="194">
        <v>0</v>
      </c>
      <c r="E145" s="194">
        <v>0</v>
      </c>
      <c r="F145" s="45" t="str">
        <f t="shared" si="26"/>
        <v>-</v>
      </c>
    </row>
    <row r="146" spans="1:6" ht="12.75" customHeight="1" x14ac:dyDescent="0.25">
      <c r="A146" s="63">
        <v>6815</v>
      </c>
      <c r="B146" s="65" t="s">
        <v>295</v>
      </c>
      <c r="C146" s="247" t="s">
        <v>296</v>
      </c>
      <c r="D146" s="194">
        <v>0</v>
      </c>
      <c r="E146" s="194">
        <v>0</v>
      </c>
      <c r="F146" s="45" t="str">
        <f t="shared" si="26"/>
        <v>-</v>
      </c>
    </row>
    <row r="147" spans="1:6" ht="12.75" customHeight="1" x14ac:dyDescent="0.25">
      <c r="A147" s="63">
        <v>6816</v>
      </c>
      <c r="B147" s="65" t="s">
        <v>297</v>
      </c>
      <c r="C147" s="247" t="s">
        <v>298</v>
      </c>
      <c r="D147" s="194">
        <v>0</v>
      </c>
      <c r="E147" s="194">
        <v>0</v>
      </c>
      <c r="F147" s="45" t="str">
        <f t="shared" si="26"/>
        <v>-</v>
      </c>
    </row>
    <row r="148" spans="1:6" ht="12.75" customHeight="1" x14ac:dyDescent="0.25">
      <c r="A148" s="63">
        <v>6817</v>
      </c>
      <c r="B148" s="65" t="s">
        <v>299</v>
      </c>
      <c r="C148" s="247" t="s">
        <v>300</v>
      </c>
      <c r="D148" s="194">
        <v>0</v>
      </c>
      <c r="E148" s="194">
        <v>0</v>
      </c>
      <c r="F148" s="45" t="str">
        <f t="shared" si="26"/>
        <v>-</v>
      </c>
    </row>
    <row r="149" spans="1:6" ht="12.75" customHeight="1" x14ac:dyDescent="0.25">
      <c r="A149" s="63">
        <v>6818</v>
      </c>
      <c r="B149" s="64" t="s">
        <v>301</v>
      </c>
      <c r="C149" s="247" t="s">
        <v>302</v>
      </c>
      <c r="D149" s="194">
        <v>0</v>
      </c>
      <c r="E149" s="194">
        <v>0</v>
      </c>
      <c r="F149" s="45" t="str">
        <f t="shared" si="26"/>
        <v>-</v>
      </c>
    </row>
    <row r="150" spans="1:6" ht="12.75" customHeight="1" x14ac:dyDescent="0.25">
      <c r="A150" s="63">
        <v>6819</v>
      </c>
      <c r="B150" s="64" t="s">
        <v>303</v>
      </c>
      <c r="C150" s="247" t="s">
        <v>304</v>
      </c>
      <c r="D150" s="194">
        <v>0</v>
      </c>
      <c r="E150" s="194">
        <v>0</v>
      </c>
      <c r="F150" s="45" t="str">
        <f t="shared" si="26"/>
        <v>-</v>
      </c>
    </row>
    <row r="151" spans="1:6" ht="12.75" customHeight="1" x14ac:dyDescent="0.25">
      <c r="A151" s="63">
        <v>683</v>
      </c>
      <c r="B151" s="64" t="s">
        <v>305</v>
      </c>
      <c r="C151" s="247" t="s">
        <v>306</v>
      </c>
      <c r="D151" s="194">
        <v>0</v>
      </c>
      <c r="E151" s="194">
        <v>173.12</v>
      </c>
      <c r="F151" s="45" t="str">
        <f t="shared" si="26"/>
        <v>-</v>
      </c>
    </row>
    <row r="152" spans="1:6" ht="12.75" customHeight="1" x14ac:dyDescent="0.25">
      <c r="A152" s="63">
        <v>3</v>
      </c>
      <c r="B152" s="64" t="s">
        <v>307</v>
      </c>
      <c r="C152" s="247" t="s">
        <v>13</v>
      </c>
      <c r="D152" s="60">
        <f>D153+D164+D202+D221+D230+D262+D273</f>
        <v>306621.59999999998</v>
      </c>
      <c r="E152" s="60">
        <f>E153+E164+E202+E221+E230+E262+E273</f>
        <v>365534.84</v>
      </c>
      <c r="F152" s="45">
        <f t="shared" si="26"/>
        <v>119.21366270347558</v>
      </c>
    </row>
    <row r="153" spans="1:6" ht="12.75" customHeight="1" x14ac:dyDescent="0.25">
      <c r="A153" s="63">
        <v>31</v>
      </c>
      <c r="B153" s="64" t="s">
        <v>308</v>
      </c>
      <c r="C153" s="247" t="s">
        <v>309</v>
      </c>
      <c r="D153" s="60">
        <f t="shared" ref="D153:E153" si="30">D154+D159+D160</f>
        <v>120942.05</v>
      </c>
      <c r="E153" s="60">
        <f t="shared" si="30"/>
        <v>143169.86000000002</v>
      </c>
      <c r="F153" s="45">
        <f t="shared" si="26"/>
        <v>118.37889303182807</v>
      </c>
    </row>
    <row r="154" spans="1:6" ht="12.75" customHeight="1" x14ac:dyDescent="0.25">
      <c r="A154" s="63">
        <v>311</v>
      </c>
      <c r="B154" s="64" t="s">
        <v>310</v>
      </c>
      <c r="C154" s="247" t="s">
        <v>311</v>
      </c>
      <c r="D154" s="60">
        <f t="shared" ref="D154:E154" si="31">SUM(D155:D158)</f>
        <v>103509.06</v>
      </c>
      <c r="E154" s="60">
        <f t="shared" si="31"/>
        <v>118852.27</v>
      </c>
      <c r="F154" s="45">
        <f t="shared" si="26"/>
        <v>114.82305993311117</v>
      </c>
    </row>
    <row r="155" spans="1:6" ht="12.75" customHeight="1" x14ac:dyDescent="0.25">
      <c r="A155" s="63">
        <v>3111</v>
      </c>
      <c r="B155" s="64" t="s">
        <v>312</v>
      </c>
      <c r="C155" s="247" t="s">
        <v>313</v>
      </c>
      <c r="D155" s="194">
        <v>100409.06</v>
      </c>
      <c r="E155" s="194">
        <v>118852.27</v>
      </c>
      <c r="F155" s="45">
        <f t="shared" si="26"/>
        <v>118.36807355830241</v>
      </c>
    </row>
    <row r="156" spans="1:6" ht="12.75" customHeight="1" x14ac:dyDescent="0.25">
      <c r="A156" s="63">
        <v>3112</v>
      </c>
      <c r="B156" s="64" t="s">
        <v>314</v>
      </c>
      <c r="C156" s="247" t="s">
        <v>315</v>
      </c>
      <c r="D156" s="194">
        <v>3100</v>
      </c>
      <c r="E156" s="194">
        <v>0</v>
      </c>
      <c r="F156" s="45">
        <f t="shared" si="26"/>
        <v>0</v>
      </c>
    </row>
    <row r="157" spans="1:6" ht="12.75" customHeight="1" x14ac:dyDescent="0.25">
      <c r="A157" s="63">
        <v>3113</v>
      </c>
      <c r="B157" s="65" t="s">
        <v>316</v>
      </c>
      <c r="C157" s="247" t="s">
        <v>317</v>
      </c>
      <c r="D157" s="194">
        <v>0</v>
      </c>
      <c r="E157" s="194">
        <v>0</v>
      </c>
      <c r="F157" s="45" t="str">
        <f t="shared" si="26"/>
        <v>-</v>
      </c>
    </row>
    <row r="158" spans="1:6" ht="12.75" customHeight="1" x14ac:dyDescent="0.25">
      <c r="A158" s="63">
        <v>3114</v>
      </c>
      <c r="B158" s="65" t="s">
        <v>318</v>
      </c>
      <c r="C158" s="247" t="s">
        <v>319</v>
      </c>
      <c r="D158" s="194">
        <v>0</v>
      </c>
      <c r="E158" s="194">
        <v>0</v>
      </c>
      <c r="F158" s="45" t="str">
        <f t="shared" si="26"/>
        <v>-</v>
      </c>
    </row>
    <row r="159" spans="1:6" ht="12.75" customHeight="1" x14ac:dyDescent="0.25">
      <c r="A159" s="63">
        <v>312</v>
      </c>
      <c r="B159" s="65" t="s">
        <v>320</v>
      </c>
      <c r="C159" s="247" t="s">
        <v>321</v>
      </c>
      <c r="D159" s="194">
        <v>882.88</v>
      </c>
      <c r="E159" s="194">
        <v>5400</v>
      </c>
      <c r="F159" s="45">
        <f t="shared" si="26"/>
        <v>611.63465023559263</v>
      </c>
    </row>
    <row r="160" spans="1:6" ht="12.75" customHeight="1" x14ac:dyDescent="0.25">
      <c r="A160" s="63">
        <v>313</v>
      </c>
      <c r="B160" s="65" t="s">
        <v>322</v>
      </c>
      <c r="C160" s="247" t="s">
        <v>323</v>
      </c>
      <c r="D160" s="60">
        <f t="shared" ref="D160:E160" si="32">SUM(D161:D163)</f>
        <v>16550.11</v>
      </c>
      <c r="E160" s="60">
        <f t="shared" si="32"/>
        <v>18917.59</v>
      </c>
      <c r="F160" s="45">
        <f t="shared" si="26"/>
        <v>114.30492002772186</v>
      </c>
    </row>
    <row r="161" spans="1:6" ht="12.75" customHeight="1" x14ac:dyDescent="0.25">
      <c r="A161" s="63">
        <v>3131</v>
      </c>
      <c r="B161" s="65" t="s">
        <v>324</v>
      </c>
      <c r="C161" s="247" t="s">
        <v>325</v>
      </c>
      <c r="D161" s="194">
        <v>0</v>
      </c>
      <c r="E161" s="194">
        <v>0</v>
      </c>
      <c r="F161" s="45" t="str">
        <f t="shared" si="26"/>
        <v>-</v>
      </c>
    </row>
    <row r="162" spans="1:6" ht="12.75" customHeight="1" x14ac:dyDescent="0.25">
      <c r="A162" s="63">
        <v>3132</v>
      </c>
      <c r="B162" s="65" t="s">
        <v>326</v>
      </c>
      <c r="C162" s="247" t="s">
        <v>327</v>
      </c>
      <c r="D162" s="194">
        <v>16550.11</v>
      </c>
      <c r="E162" s="194">
        <v>18917.59</v>
      </c>
      <c r="F162" s="45">
        <f t="shared" si="26"/>
        <v>114.30492002772186</v>
      </c>
    </row>
    <row r="163" spans="1:6" ht="12.75" customHeight="1" x14ac:dyDescent="0.25">
      <c r="A163" s="63">
        <v>3133</v>
      </c>
      <c r="B163" s="64" t="s">
        <v>328</v>
      </c>
      <c r="C163" s="247" t="s">
        <v>329</v>
      </c>
      <c r="D163" s="194">
        <v>0</v>
      </c>
      <c r="E163" s="194">
        <v>0</v>
      </c>
      <c r="F163" s="45" t="str">
        <f t="shared" si="26"/>
        <v>-</v>
      </c>
    </row>
    <row r="164" spans="1:6" ht="12.75" customHeight="1" x14ac:dyDescent="0.25">
      <c r="A164" s="70">
        <v>32</v>
      </c>
      <c r="B164" s="65" t="s">
        <v>330</v>
      </c>
      <c r="C164" s="247" t="s">
        <v>331</v>
      </c>
      <c r="D164" s="60">
        <f>D165+D170+D178+D188+D189+D194</f>
        <v>109622.01000000001</v>
      </c>
      <c r="E164" s="60">
        <f>E165+E170+E178+E188+E189+E194</f>
        <v>112821.28</v>
      </c>
      <c r="F164" s="45">
        <f t="shared" si="26"/>
        <v>102.91845588308406</v>
      </c>
    </row>
    <row r="165" spans="1:6" ht="12.75" customHeight="1" x14ac:dyDescent="0.25">
      <c r="A165" s="63">
        <v>321</v>
      </c>
      <c r="B165" s="64" t="s">
        <v>332</v>
      </c>
      <c r="C165" s="247" t="s">
        <v>333</v>
      </c>
      <c r="D165" s="60">
        <f t="shared" ref="D165:E165" si="33">SUM(D166:D169)</f>
        <v>1464.86</v>
      </c>
      <c r="E165" s="60">
        <f t="shared" si="33"/>
        <v>5578.08</v>
      </c>
      <c r="F165" s="45">
        <f t="shared" si="26"/>
        <v>380.79270373960651</v>
      </c>
    </row>
    <row r="166" spans="1:6" ht="12.75" customHeight="1" x14ac:dyDescent="0.25">
      <c r="A166" s="63">
        <v>3211</v>
      </c>
      <c r="B166" s="64" t="s">
        <v>334</v>
      </c>
      <c r="C166" s="247" t="s">
        <v>335</v>
      </c>
      <c r="D166" s="194">
        <v>318.77999999999997</v>
      </c>
      <c r="E166" s="194">
        <v>325</v>
      </c>
      <c r="F166" s="45">
        <f t="shared" si="26"/>
        <v>101.95118890771067</v>
      </c>
    </row>
    <row r="167" spans="1:6" ht="12.75" customHeight="1" x14ac:dyDescent="0.25">
      <c r="A167" s="63">
        <v>3212</v>
      </c>
      <c r="B167" s="64" t="s">
        <v>336</v>
      </c>
      <c r="C167" s="247" t="s">
        <v>337</v>
      </c>
      <c r="D167" s="194">
        <v>1081.08</v>
      </c>
      <c r="E167" s="194">
        <v>1081.08</v>
      </c>
      <c r="F167" s="45">
        <f t="shared" si="26"/>
        <v>100</v>
      </c>
    </row>
    <row r="168" spans="1:6" ht="12.75" customHeight="1" x14ac:dyDescent="0.25">
      <c r="A168" s="63">
        <v>3213</v>
      </c>
      <c r="B168" s="64" t="s">
        <v>338</v>
      </c>
      <c r="C168" s="247" t="s">
        <v>339</v>
      </c>
      <c r="D168" s="194">
        <v>65</v>
      </c>
      <c r="E168" s="194">
        <v>3830</v>
      </c>
      <c r="F168" s="45">
        <f t="shared" si="26"/>
        <v>5892.3076923076924</v>
      </c>
    </row>
    <row r="169" spans="1:6" ht="12.75" customHeight="1" x14ac:dyDescent="0.25">
      <c r="A169" s="63">
        <v>3214</v>
      </c>
      <c r="B169" s="64" t="s">
        <v>340</v>
      </c>
      <c r="C169" s="247" t="s">
        <v>341</v>
      </c>
      <c r="D169" s="194">
        <v>0</v>
      </c>
      <c r="E169" s="194">
        <v>342</v>
      </c>
      <c r="F169" s="45" t="str">
        <f t="shared" si="26"/>
        <v>-</v>
      </c>
    </row>
    <row r="170" spans="1:6" ht="12.75" customHeight="1" x14ac:dyDescent="0.25">
      <c r="A170" s="63">
        <v>322</v>
      </c>
      <c r="B170" s="64" t="s">
        <v>342</v>
      </c>
      <c r="C170" s="247" t="s">
        <v>343</v>
      </c>
      <c r="D170" s="60">
        <f t="shared" ref="D170:E170" si="34">SUM(D171:D177)</f>
        <v>22782.83</v>
      </c>
      <c r="E170" s="60">
        <f t="shared" si="34"/>
        <v>27716.050000000003</v>
      </c>
      <c r="F170" s="45">
        <f t="shared" si="26"/>
        <v>121.65323623096869</v>
      </c>
    </row>
    <row r="171" spans="1:6" ht="12.75" customHeight="1" x14ac:dyDescent="0.25">
      <c r="A171" s="63">
        <v>3221</v>
      </c>
      <c r="B171" s="64" t="s">
        <v>344</v>
      </c>
      <c r="C171" s="247" t="s">
        <v>345</v>
      </c>
      <c r="D171" s="194">
        <v>7044.99</v>
      </c>
      <c r="E171" s="194">
        <v>4438.33</v>
      </c>
      <c r="F171" s="45">
        <f t="shared" si="26"/>
        <v>62.999805535564988</v>
      </c>
    </row>
    <row r="172" spans="1:6" ht="12.75" customHeight="1" x14ac:dyDescent="0.25">
      <c r="A172" s="63">
        <v>3222</v>
      </c>
      <c r="B172" s="64" t="s">
        <v>346</v>
      </c>
      <c r="C172" s="247" t="s">
        <v>347</v>
      </c>
      <c r="D172" s="194">
        <v>0</v>
      </c>
      <c r="E172" s="194">
        <v>0</v>
      </c>
      <c r="F172" s="45" t="str">
        <f t="shared" si="26"/>
        <v>-</v>
      </c>
    </row>
    <row r="173" spans="1:6" ht="12.75" customHeight="1" x14ac:dyDescent="0.25">
      <c r="A173" s="63">
        <v>3223</v>
      </c>
      <c r="B173" s="65" t="s">
        <v>348</v>
      </c>
      <c r="C173" s="247" t="s">
        <v>349</v>
      </c>
      <c r="D173" s="194">
        <v>13401.66</v>
      </c>
      <c r="E173" s="194">
        <v>16627.97</v>
      </c>
      <c r="F173" s="45">
        <f t="shared" si="26"/>
        <v>124.07395800221765</v>
      </c>
    </row>
    <row r="174" spans="1:6" ht="12.75" customHeight="1" x14ac:dyDescent="0.25">
      <c r="A174" s="63">
        <v>3224</v>
      </c>
      <c r="B174" s="65" t="s">
        <v>350</v>
      </c>
      <c r="C174" s="247" t="s">
        <v>351</v>
      </c>
      <c r="D174" s="194">
        <v>0</v>
      </c>
      <c r="E174" s="194">
        <v>0</v>
      </c>
      <c r="F174" s="45" t="str">
        <f t="shared" si="26"/>
        <v>-</v>
      </c>
    </row>
    <row r="175" spans="1:6" ht="12.75" customHeight="1" x14ac:dyDescent="0.25">
      <c r="A175" s="63">
        <v>3225</v>
      </c>
      <c r="B175" s="65" t="s">
        <v>352</v>
      </c>
      <c r="C175" s="247" t="s">
        <v>353</v>
      </c>
      <c r="D175" s="194">
        <v>2336.1799999999998</v>
      </c>
      <c r="E175" s="194">
        <v>6599.75</v>
      </c>
      <c r="F175" s="45">
        <f t="shared" si="26"/>
        <v>282.50177640421543</v>
      </c>
    </row>
    <row r="176" spans="1:6" ht="12.75" customHeight="1" x14ac:dyDescent="0.25">
      <c r="A176" s="63">
        <v>3226</v>
      </c>
      <c r="B176" s="65" t="s">
        <v>354</v>
      </c>
      <c r="C176" s="247" t="s">
        <v>355</v>
      </c>
      <c r="D176" s="194">
        <v>0</v>
      </c>
      <c r="E176" s="194">
        <v>0</v>
      </c>
      <c r="F176" s="45" t="str">
        <f t="shared" si="26"/>
        <v>-</v>
      </c>
    </row>
    <row r="177" spans="1:6" ht="12.75" customHeight="1" x14ac:dyDescent="0.25">
      <c r="A177" s="63">
        <v>3227</v>
      </c>
      <c r="B177" s="65" t="s">
        <v>356</v>
      </c>
      <c r="C177" s="247" t="s">
        <v>357</v>
      </c>
      <c r="D177" s="194">
        <v>0</v>
      </c>
      <c r="E177" s="194">
        <v>50</v>
      </c>
      <c r="F177" s="45" t="str">
        <f t="shared" si="26"/>
        <v>-</v>
      </c>
    </row>
    <row r="178" spans="1:6" ht="12.75" customHeight="1" x14ac:dyDescent="0.25">
      <c r="A178" s="63">
        <v>323</v>
      </c>
      <c r="B178" s="65" t="s">
        <v>358</v>
      </c>
      <c r="C178" s="247" t="s">
        <v>359</v>
      </c>
      <c r="D178" s="60">
        <f t="shared" ref="D178:E178" si="35">SUM(D179:D187)</f>
        <v>56339.100000000006</v>
      </c>
      <c r="E178" s="60">
        <f t="shared" si="35"/>
        <v>34972.99</v>
      </c>
      <c r="F178" s="45">
        <f t="shared" si="26"/>
        <v>62.075876256454208</v>
      </c>
    </row>
    <row r="179" spans="1:6" ht="12.75" customHeight="1" x14ac:dyDescent="0.25">
      <c r="A179" s="63">
        <v>3231</v>
      </c>
      <c r="B179" s="65" t="s">
        <v>360</v>
      </c>
      <c r="C179" s="247" t="s">
        <v>361</v>
      </c>
      <c r="D179" s="194">
        <v>1729.19</v>
      </c>
      <c r="E179" s="194">
        <v>2040.69</v>
      </c>
      <c r="F179" s="45">
        <f t="shared" si="26"/>
        <v>118.01421474794557</v>
      </c>
    </row>
    <row r="180" spans="1:6" ht="12.75" customHeight="1" x14ac:dyDescent="0.25">
      <c r="A180" s="63">
        <v>3232</v>
      </c>
      <c r="B180" s="65" t="s">
        <v>362</v>
      </c>
      <c r="C180" s="247" t="s">
        <v>363</v>
      </c>
      <c r="D180" s="194">
        <v>13410.86</v>
      </c>
      <c r="E180" s="194">
        <v>7067.98</v>
      </c>
      <c r="F180" s="45">
        <f t="shared" si="26"/>
        <v>52.703406045548149</v>
      </c>
    </row>
    <row r="181" spans="1:6" ht="12.75" customHeight="1" x14ac:dyDescent="0.25">
      <c r="A181" s="63">
        <v>3233</v>
      </c>
      <c r="B181" s="65" t="s">
        <v>364</v>
      </c>
      <c r="C181" s="247" t="s">
        <v>365</v>
      </c>
      <c r="D181" s="194">
        <v>1375.94</v>
      </c>
      <c r="E181" s="194">
        <v>12014.56</v>
      </c>
      <c r="F181" s="45">
        <f t="shared" si="26"/>
        <v>873.18923790281553</v>
      </c>
    </row>
    <row r="182" spans="1:6" ht="12.75" customHeight="1" x14ac:dyDescent="0.25">
      <c r="A182" s="63">
        <v>3234</v>
      </c>
      <c r="B182" s="65" t="s">
        <v>366</v>
      </c>
      <c r="C182" s="247" t="s">
        <v>367</v>
      </c>
      <c r="D182" s="194">
        <v>8796.2000000000007</v>
      </c>
      <c r="E182" s="194">
        <v>2726.47</v>
      </c>
      <c r="F182" s="45">
        <f t="shared" si="26"/>
        <v>30.99599827198108</v>
      </c>
    </row>
    <row r="183" spans="1:6" ht="12.75" customHeight="1" x14ac:dyDescent="0.25">
      <c r="A183" s="63">
        <v>3235</v>
      </c>
      <c r="B183" s="64" t="s">
        <v>368</v>
      </c>
      <c r="C183" s="247" t="s">
        <v>369</v>
      </c>
      <c r="D183" s="194">
        <v>0</v>
      </c>
      <c r="E183" s="194">
        <v>0</v>
      </c>
      <c r="F183" s="45" t="str">
        <f t="shared" si="26"/>
        <v>-</v>
      </c>
    </row>
    <row r="184" spans="1:6" ht="12.75" customHeight="1" x14ac:dyDescent="0.25">
      <c r="A184" s="63">
        <v>3236</v>
      </c>
      <c r="B184" s="64" t="s">
        <v>370</v>
      </c>
      <c r="C184" s="247" t="s">
        <v>371</v>
      </c>
      <c r="D184" s="194">
        <v>4945.71</v>
      </c>
      <c r="E184" s="194">
        <v>2427.06</v>
      </c>
      <c r="F184" s="45">
        <f t="shared" si="26"/>
        <v>49.074045991374341</v>
      </c>
    </row>
    <row r="185" spans="1:6" ht="12.75" customHeight="1" x14ac:dyDescent="0.25">
      <c r="A185" s="63">
        <v>3237</v>
      </c>
      <c r="B185" s="64" t="s">
        <v>372</v>
      </c>
      <c r="C185" s="247" t="s">
        <v>373</v>
      </c>
      <c r="D185" s="194">
        <v>22417.71</v>
      </c>
      <c r="E185" s="194">
        <v>3309.67</v>
      </c>
      <c r="F185" s="45">
        <f t="shared" si="26"/>
        <v>14.763639997127273</v>
      </c>
    </row>
    <row r="186" spans="1:6" ht="12.75" customHeight="1" x14ac:dyDescent="0.25">
      <c r="A186" s="63">
        <v>3238</v>
      </c>
      <c r="B186" s="64" t="s">
        <v>374</v>
      </c>
      <c r="C186" s="247" t="s">
        <v>375</v>
      </c>
      <c r="D186" s="194">
        <v>1984.91</v>
      </c>
      <c r="E186" s="194">
        <v>2702.66</v>
      </c>
      <c r="F186" s="45">
        <f t="shared" si="26"/>
        <v>136.16032968749212</v>
      </c>
    </row>
    <row r="187" spans="1:6" ht="12.75" customHeight="1" x14ac:dyDescent="0.25">
      <c r="A187" s="63">
        <v>3239</v>
      </c>
      <c r="B187" s="64" t="s">
        <v>376</v>
      </c>
      <c r="C187" s="247" t="s">
        <v>377</v>
      </c>
      <c r="D187" s="194">
        <v>1678.58</v>
      </c>
      <c r="E187" s="194">
        <v>2683.9</v>
      </c>
      <c r="F187" s="45">
        <f t="shared" si="26"/>
        <v>159.89109842843357</v>
      </c>
    </row>
    <row r="188" spans="1:6" ht="12.75" customHeight="1" x14ac:dyDescent="0.25">
      <c r="A188" s="63">
        <v>324</v>
      </c>
      <c r="B188" s="64" t="s">
        <v>378</v>
      </c>
      <c r="C188" s="247" t="s">
        <v>379</v>
      </c>
      <c r="D188" s="194">
        <v>0</v>
      </c>
      <c r="E188" s="194">
        <v>0</v>
      </c>
      <c r="F188" s="45" t="str">
        <f t="shared" si="26"/>
        <v>-</v>
      </c>
    </row>
    <row r="189" spans="1:6" ht="23" x14ac:dyDescent="0.25">
      <c r="A189" s="70" t="s">
        <v>380</v>
      </c>
      <c r="B189" s="65" t="s">
        <v>381</v>
      </c>
      <c r="C189" s="277" t="s">
        <v>380</v>
      </c>
      <c r="D189" s="60">
        <f>SUM(D190:D193)</f>
        <v>0</v>
      </c>
      <c r="E189" s="60">
        <f>SUM(E190:E193)</f>
        <v>0</v>
      </c>
      <c r="F189" s="45" t="str">
        <f>IF(D189&lt;&gt;0,IF(E189/D189&gt;=100,"&gt;&gt;100",E189/D189*100),"-")</f>
        <v>-</v>
      </c>
    </row>
    <row r="190" spans="1:6" ht="12.75" customHeight="1" x14ac:dyDescent="0.25">
      <c r="A190" s="70" t="s">
        <v>382</v>
      </c>
      <c r="B190" s="65" t="s">
        <v>383</v>
      </c>
      <c r="C190" s="277" t="s">
        <v>382</v>
      </c>
      <c r="D190" s="192">
        <v>0</v>
      </c>
      <c r="E190" s="192">
        <v>0</v>
      </c>
      <c r="F190" s="71" t="str">
        <f>IF(D190&lt;&gt;0,IF(E190/D190&gt;=100,"&gt;&gt;100",E190/D190*100),"-")</f>
        <v>-</v>
      </c>
    </row>
    <row r="191" spans="1:6" ht="12.75" customHeight="1" x14ac:dyDescent="0.25">
      <c r="A191" s="70" t="s">
        <v>384</v>
      </c>
      <c r="B191" s="65" t="s">
        <v>385</v>
      </c>
      <c r="C191" s="277" t="s">
        <v>384</v>
      </c>
      <c r="D191" s="192">
        <v>0</v>
      </c>
      <c r="E191" s="192">
        <v>0</v>
      </c>
      <c r="F191" s="71" t="str">
        <f>IF(D191&lt;&gt;0,IF(E191/D191&gt;=100,"&gt;&gt;100",E191/D191*100),"-")</f>
        <v>-</v>
      </c>
    </row>
    <row r="192" spans="1:6" ht="12.75" customHeight="1" x14ac:dyDescent="0.25">
      <c r="A192" s="70" t="s">
        <v>386</v>
      </c>
      <c r="B192" s="65" t="s">
        <v>387</v>
      </c>
      <c r="C192" s="277" t="s">
        <v>386</v>
      </c>
      <c r="D192" s="192">
        <v>0</v>
      </c>
      <c r="E192" s="192">
        <v>0</v>
      </c>
      <c r="F192" s="71" t="str">
        <f>IF(D192&lt;&gt;0,IF(E192/D192&gt;=100,"&gt;&gt;100",E192/D192*100),"-")</f>
        <v>-</v>
      </c>
    </row>
    <row r="193" spans="1:6" ht="12.75" customHeight="1" x14ac:dyDescent="0.25">
      <c r="A193" s="70" t="s">
        <v>388</v>
      </c>
      <c r="B193" s="65" t="s">
        <v>389</v>
      </c>
      <c r="C193" s="277" t="s">
        <v>388</v>
      </c>
      <c r="D193" s="192">
        <v>0</v>
      </c>
      <c r="E193" s="192">
        <v>0</v>
      </c>
      <c r="F193" s="71" t="str">
        <f>IF(D193&lt;&gt;0,IF(E193/D193&gt;=100,"&gt;&gt;100",E193/D193*100),"-")</f>
        <v>-</v>
      </c>
    </row>
    <row r="194" spans="1:6" ht="12.75" customHeight="1" x14ac:dyDescent="0.25">
      <c r="A194" s="63">
        <v>329</v>
      </c>
      <c r="B194" s="64" t="s">
        <v>390</v>
      </c>
      <c r="C194" s="247" t="s">
        <v>391</v>
      </c>
      <c r="D194" s="60">
        <f t="shared" ref="D194:E194" si="36">SUM(D195:D201)</f>
        <v>29035.22</v>
      </c>
      <c r="E194" s="60">
        <f t="shared" si="36"/>
        <v>44554.16</v>
      </c>
      <c r="F194" s="45">
        <f t="shared" si="26"/>
        <v>153.44867371419951</v>
      </c>
    </row>
    <row r="195" spans="1:6" ht="12.75" customHeight="1" x14ac:dyDescent="0.25">
      <c r="A195" s="63">
        <v>3291</v>
      </c>
      <c r="B195" s="183" t="s">
        <v>392</v>
      </c>
      <c r="C195" s="247" t="s">
        <v>393</v>
      </c>
      <c r="D195" s="194">
        <v>3514.88</v>
      </c>
      <c r="E195" s="194">
        <v>5187.22</v>
      </c>
      <c r="F195" s="45">
        <f t="shared" si="26"/>
        <v>147.57886471230881</v>
      </c>
    </row>
    <row r="196" spans="1:6" ht="12.75" customHeight="1" x14ac:dyDescent="0.25">
      <c r="A196" s="63">
        <v>3292</v>
      </c>
      <c r="B196" s="64" t="s">
        <v>394</v>
      </c>
      <c r="C196" s="247" t="s">
        <v>395</v>
      </c>
      <c r="D196" s="194">
        <v>4063.78</v>
      </c>
      <c r="E196" s="194">
        <v>4055.69</v>
      </c>
      <c r="F196" s="45">
        <f t="shared" si="26"/>
        <v>99.800924262632336</v>
      </c>
    </row>
    <row r="197" spans="1:6" ht="12.75" customHeight="1" x14ac:dyDescent="0.25">
      <c r="A197" s="63">
        <v>3293</v>
      </c>
      <c r="B197" s="64" t="s">
        <v>396</v>
      </c>
      <c r="C197" s="247" t="s">
        <v>397</v>
      </c>
      <c r="D197" s="194">
        <v>6974.84</v>
      </c>
      <c r="E197" s="194">
        <v>1594.75</v>
      </c>
      <c r="F197" s="45">
        <f t="shared" si="26"/>
        <v>22.864323769434137</v>
      </c>
    </row>
    <row r="198" spans="1:6" ht="12.75" customHeight="1" x14ac:dyDescent="0.25">
      <c r="A198" s="63">
        <v>3294</v>
      </c>
      <c r="B198" s="64" t="s">
        <v>398</v>
      </c>
      <c r="C198" s="247" t="s">
        <v>399</v>
      </c>
      <c r="D198" s="194">
        <v>789.64</v>
      </c>
      <c r="E198" s="194">
        <v>679.64</v>
      </c>
      <c r="F198" s="45">
        <f t="shared" si="26"/>
        <v>86.069601337318275</v>
      </c>
    </row>
    <row r="199" spans="1:6" ht="12.75" customHeight="1" x14ac:dyDescent="0.25">
      <c r="A199" s="63">
        <v>3295</v>
      </c>
      <c r="B199" s="64" t="s">
        <v>400</v>
      </c>
      <c r="C199" s="247" t="s">
        <v>401</v>
      </c>
      <c r="D199" s="194">
        <v>439.41</v>
      </c>
      <c r="E199" s="194">
        <v>0</v>
      </c>
      <c r="F199" s="45">
        <f t="shared" si="26"/>
        <v>0</v>
      </c>
    </row>
    <row r="200" spans="1:6" ht="12.75" customHeight="1" x14ac:dyDescent="0.25">
      <c r="A200" s="63" t="s">
        <v>402</v>
      </c>
      <c r="B200" s="64" t="s">
        <v>403</v>
      </c>
      <c r="C200" s="247" t="s">
        <v>402</v>
      </c>
      <c r="D200" s="194">
        <v>0</v>
      </c>
      <c r="E200" s="194">
        <v>0</v>
      </c>
      <c r="F200" s="45" t="str">
        <f t="shared" si="26"/>
        <v>-</v>
      </c>
    </row>
    <row r="201" spans="1:6" ht="12.75" customHeight="1" x14ac:dyDescent="0.25">
      <c r="A201" s="63">
        <v>3299</v>
      </c>
      <c r="B201" s="64" t="s">
        <v>404</v>
      </c>
      <c r="C201" s="247" t="s">
        <v>405</v>
      </c>
      <c r="D201" s="194">
        <v>13252.67</v>
      </c>
      <c r="E201" s="194">
        <v>33036.86</v>
      </c>
      <c r="F201" s="45">
        <f t="shared" si="26"/>
        <v>249.28455926239769</v>
      </c>
    </row>
    <row r="202" spans="1:6" ht="12.75" customHeight="1" x14ac:dyDescent="0.25">
      <c r="A202" s="63">
        <v>34</v>
      </c>
      <c r="B202" s="183" t="s">
        <v>406</v>
      </c>
      <c r="C202" s="247" t="s">
        <v>407</v>
      </c>
      <c r="D202" s="60">
        <f t="shared" ref="D202:E202" si="37">D203+D208+D216</f>
        <v>980.09</v>
      </c>
      <c r="E202" s="60">
        <f t="shared" si="37"/>
        <v>1188.77</v>
      </c>
      <c r="F202" s="45">
        <f t="shared" si="26"/>
        <v>121.29192217041292</v>
      </c>
    </row>
    <row r="203" spans="1:6" ht="12.75" customHeight="1" x14ac:dyDescent="0.25">
      <c r="A203" s="63">
        <v>341</v>
      </c>
      <c r="B203" s="64" t="s">
        <v>408</v>
      </c>
      <c r="C203" s="247" t="s">
        <v>409</v>
      </c>
      <c r="D203" s="60">
        <f t="shared" ref="D203:E203" si="38">SUM(D204:D207)</f>
        <v>0</v>
      </c>
      <c r="E203" s="60">
        <f t="shared" si="38"/>
        <v>0</v>
      </c>
      <c r="F203" s="45" t="str">
        <f t="shared" si="26"/>
        <v>-</v>
      </c>
    </row>
    <row r="204" spans="1:6" ht="12.75" customHeight="1" x14ac:dyDescent="0.25">
      <c r="A204" s="63">
        <v>3411</v>
      </c>
      <c r="B204" s="64" t="s">
        <v>410</v>
      </c>
      <c r="C204" s="247" t="s">
        <v>411</v>
      </c>
      <c r="D204" s="194">
        <v>0</v>
      </c>
      <c r="E204" s="194">
        <v>0</v>
      </c>
      <c r="F204" s="45" t="str">
        <f t="shared" si="26"/>
        <v>-</v>
      </c>
    </row>
    <row r="205" spans="1:6" ht="12.75" customHeight="1" x14ac:dyDescent="0.25">
      <c r="A205" s="63">
        <v>3412</v>
      </c>
      <c r="B205" s="64" t="s">
        <v>412</v>
      </c>
      <c r="C205" s="247" t="s">
        <v>413</v>
      </c>
      <c r="D205" s="194">
        <v>0</v>
      </c>
      <c r="E205" s="194">
        <v>0</v>
      </c>
      <c r="F205" s="45" t="str">
        <f t="shared" si="26"/>
        <v>-</v>
      </c>
    </row>
    <row r="206" spans="1:6" ht="12.75" customHeight="1" x14ac:dyDescent="0.25">
      <c r="A206" s="63">
        <v>3413</v>
      </c>
      <c r="B206" s="64" t="s">
        <v>414</v>
      </c>
      <c r="C206" s="247" t="s">
        <v>415</v>
      </c>
      <c r="D206" s="194">
        <v>0</v>
      </c>
      <c r="E206" s="194">
        <v>0</v>
      </c>
      <c r="F206" s="45" t="str">
        <f t="shared" si="26"/>
        <v>-</v>
      </c>
    </row>
    <row r="207" spans="1:6" ht="12.75" customHeight="1" x14ac:dyDescent="0.25">
      <c r="A207" s="63">
        <v>3419</v>
      </c>
      <c r="B207" s="64" t="s">
        <v>416</v>
      </c>
      <c r="C207" s="247" t="s">
        <v>417</v>
      </c>
      <c r="D207" s="194">
        <v>0</v>
      </c>
      <c r="E207" s="194">
        <v>0</v>
      </c>
      <c r="F207" s="45" t="str">
        <f t="shared" si="26"/>
        <v>-</v>
      </c>
    </row>
    <row r="208" spans="1:6" ht="12.75" customHeight="1" x14ac:dyDescent="0.25">
      <c r="A208" s="63">
        <v>342</v>
      </c>
      <c r="B208" s="64" t="s">
        <v>418</v>
      </c>
      <c r="C208" s="247" t="s">
        <v>419</v>
      </c>
      <c r="D208" s="60">
        <f t="shared" ref="D208:E208" si="39">SUM(D209:D215)</f>
        <v>0</v>
      </c>
      <c r="E208" s="60">
        <f t="shared" si="39"/>
        <v>0</v>
      </c>
      <c r="F208" s="45" t="str">
        <f t="shared" si="26"/>
        <v>-</v>
      </c>
    </row>
    <row r="209" spans="1:6" ht="23" x14ac:dyDescent="0.25">
      <c r="A209" s="63">
        <v>3421</v>
      </c>
      <c r="B209" s="64" t="s">
        <v>420</v>
      </c>
      <c r="C209" s="247" t="s">
        <v>421</v>
      </c>
      <c r="D209" s="194">
        <v>0</v>
      </c>
      <c r="E209" s="194">
        <v>0</v>
      </c>
      <c r="F209" s="45" t="str">
        <f t="shared" si="26"/>
        <v>-</v>
      </c>
    </row>
    <row r="210" spans="1:6" ht="23" x14ac:dyDescent="0.25">
      <c r="A210" s="63">
        <v>3422</v>
      </c>
      <c r="B210" s="183" t="s">
        <v>422</v>
      </c>
      <c r="C210" s="247" t="s">
        <v>423</v>
      </c>
      <c r="D210" s="194">
        <v>0</v>
      </c>
      <c r="E210" s="194">
        <v>0</v>
      </c>
      <c r="F210" s="45" t="str">
        <f t="shared" si="26"/>
        <v>-</v>
      </c>
    </row>
    <row r="211" spans="1:6" ht="23" x14ac:dyDescent="0.25">
      <c r="A211" s="63">
        <v>3423</v>
      </c>
      <c r="B211" s="183" t="s">
        <v>424</v>
      </c>
      <c r="C211" s="247" t="s">
        <v>425</v>
      </c>
      <c r="D211" s="194">
        <v>0</v>
      </c>
      <c r="E211" s="194">
        <v>0</v>
      </c>
      <c r="F211" s="45" t="str">
        <f t="shared" si="26"/>
        <v>-</v>
      </c>
    </row>
    <row r="212" spans="1:6" ht="12.75" customHeight="1" x14ac:dyDescent="0.25">
      <c r="A212" s="63">
        <v>3425</v>
      </c>
      <c r="B212" s="64" t="s">
        <v>426</v>
      </c>
      <c r="C212" s="247" t="s">
        <v>427</v>
      </c>
      <c r="D212" s="194">
        <v>0</v>
      </c>
      <c r="E212" s="194">
        <v>0</v>
      </c>
      <c r="F212" s="45" t="str">
        <f t="shared" si="26"/>
        <v>-</v>
      </c>
    </row>
    <row r="213" spans="1:6" ht="12.75" customHeight="1" x14ac:dyDescent="0.25">
      <c r="A213" s="63">
        <v>3426</v>
      </c>
      <c r="B213" s="64" t="s">
        <v>428</v>
      </c>
      <c r="C213" s="247" t="s">
        <v>429</v>
      </c>
      <c r="D213" s="194">
        <v>0</v>
      </c>
      <c r="E213" s="194">
        <v>0</v>
      </c>
      <c r="F213" s="45" t="str">
        <f t="shared" si="26"/>
        <v>-</v>
      </c>
    </row>
    <row r="214" spans="1:6" ht="23" x14ac:dyDescent="0.25">
      <c r="A214" s="63">
        <v>3427</v>
      </c>
      <c r="B214" s="64" t="s">
        <v>430</v>
      </c>
      <c r="C214" s="247" t="s">
        <v>431</v>
      </c>
      <c r="D214" s="194">
        <v>0</v>
      </c>
      <c r="E214" s="194">
        <v>0</v>
      </c>
      <c r="F214" s="45" t="str">
        <f t="shared" si="26"/>
        <v>-</v>
      </c>
    </row>
    <row r="215" spans="1:6" ht="12.75" customHeight="1" x14ac:dyDescent="0.25">
      <c r="A215" s="63">
        <v>3428</v>
      </c>
      <c r="B215" s="64" t="s">
        <v>432</v>
      </c>
      <c r="C215" s="247" t="s">
        <v>433</v>
      </c>
      <c r="D215" s="194">
        <v>0</v>
      </c>
      <c r="E215" s="194">
        <v>0</v>
      </c>
      <c r="F215" s="45" t="str">
        <f t="shared" si="26"/>
        <v>-</v>
      </c>
    </row>
    <row r="216" spans="1:6" ht="12.75" customHeight="1" x14ac:dyDescent="0.25">
      <c r="A216" s="63">
        <v>343</v>
      </c>
      <c r="B216" s="65" t="s">
        <v>434</v>
      </c>
      <c r="C216" s="247" t="s">
        <v>435</v>
      </c>
      <c r="D216" s="60">
        <f t="shared" ref="D216:E216" si="40">SUM(D217:D220)</f>
        <v>980.09</v>
      </c>
      <c r="E216" s="60">
        <f t="shared" si="40"/>
        <v>1188.77</v>
      </c>
      <c r="F216" s="45">
        <f t="shared" si="26"/>
        <v>121.29192217041292</v>
      </c>
    </row>
    <row r="217" spans="1:6" ht="12.75" customHeight="1" x14ac:dyDescent="0.25">
      <c r="A217" s="63">
        <v>3431</v>
      </c>
      <c r="B217" s="182" t="s">
        <v>436</v>
      </c>
      <c r="C217" s="247" t="s">
        <v>437</v>
      </c>
      <c r="D217" s="194">
        <v>980.09</v>
      </c>
      <c r="E217" s="194">
        <v>1188.77</v>
      </c>
      <c r="F217" s="45">
        <f t="shared" si="26"/>
        <v>121.29192217041292</v>
      </c>
    </row>
    <row r="218" spans="1:6" ht="12.75" customHeight="1" x14ac:dyDescent="0.25">
      <c r="A218" s="63">
        <v>3432</v>
      </c>
      <c r="B218" s="65" t="s">
        <v>438</v>
      </c>
      <c r="C218" s="247" t="s">
        <v>439</v>
      </c>
      <c r="D218" s="194">
        <v>0</v>
      </c>
      <c r="E218" s="194">
        <v>0</v>
      </c>
      <c r="F218" s="45" t="str">
        <f t="shared" si="26"/>
        <v>-</v>
      </c>
    </row>
    <row r="219" spans="1:6" ht="12.75" customHeight="1" x14ac:dyDescent="0.25">
      <c r="A219" s="63">
        <v>3433</v>
      </c>
      <c r="B219" s="65" t="s">
        <v>440</v>
      </c>
      <c r="C219" s="247" t="s">
        <v>441</v>
      </c>
      <c r="D219" s="194">
        <v>0</v>
      </c>
      <c r="E219" s="194">
        <v>0</v>
      </c>
      <c r="F219" s="45" t="str">
        <f t="shared" si="26"/>
        <v>-</v>
      </c>
    </row>
    <row r="220" spans="1:6" ht="12.75" customHeight="1" x14ac:dyDescent="0.25">
      <c r="A220" s="63">
        <v>3434</v>
      </c>
      <c r="B220" s="65" t="s">
        <v>442</v>
      </c>
      <c r="C220" s="247" t="s">
        <v>443</v>
      </c>
      <c r="D220" s="194">
        <v>0</v>
      </c>
      <c r="E220" s="194">
        <v>0</v>
      </c>
      <c r="F220" s="45" t="str">
        <f t="shared" si="26"/>
        <v>-</v>
      </c>
    </row>
    <row r="221" spans="1:6" ht="12.75" customHeight="1" x14ac:dyDescent="0.25">
      <c r="A221" s="63">
        <v>35</v>
      </c>
      <c r="B221" s="65" t="s">
        <v>444</v>
      </c>
      <c r="C221" s="247" t="s">
        <v>445</v>
      </c>
      <c r="D221" s="60">
        <f t="shared" ref="D221:E221" si="41">D222+D225+D229</f>
        <v>920</v>
      </c>
      <c r="E221" s="60">
        <f t="shared" si="41"/>
        <v>0</v>
      </c>
      <c r="F221" s="45">
        <f t="shared" si="26"/>
        <v>0</v>
      </c>
    </row>
    <row r="222" spans="1:6" ht="23" x14ac:dyDescent="0.25">
      <c r="A222" s="63">
        <v>351</v>
      </c>
      <c r="B222" s="65" t="s">
        <v>446</v>
      </c>
      <c r="C222" s="247" t="s">
        <v>447</v>
      </c>
      <c r="D222" s="60">
        <f t="shared" ref="D222:E222" si="42">SUM(D223:D224)</f>
        <v>0</v>
      </c>
      <c r="E222" s="60">
        <f t="shared" si="42"/>
        <v>0</v>
      </c>
      <c r="F222" s="45" t="str">
        <f t="shared" si="26"/>
        <v>-</v>
      </c>
    </row>
    <row r="223" spans="1:6" ht="12.75" customHeight="1" x14ac:dyDescent="0.25">
      <c r="A223" s="63">
        <v>3511</v>
      </c>
      <c r="B223" s="65" t="s">
        <v>448</v>
      </c>
      <c r="C223" s="247" t="s">
        <v>449</v>
      </c>
      <c r="D223" s="194">
        <v>0</v>
      </c>
      <c r="E223" s="194">
        <v>0</v>
      </c>
      <c r="F223" s="45" t="str">
        <f t="shared" si="26"/>
        <v>-</v>
      </c>
    </row>
    <row r="224" spans="1:6" ht="12.75" customHeight="1" x14ac:dyDescent="0.25">
      <c r="A224" s="63">
        <v>3512</v>
      </c>
      <c r="B224" s="65" t="s">
        <v>450</v>
      </c>
      <c r="C224" s="247" t="s">
        <v>451</v>
      </c>
      <c r="D224" s="194">
        <v>0</v>
      </c>
      <c r="E224" s="194">
        <v>0</v>
      </c>
      <c r="F224" s="45" t="str">
        <f t="shared" si="26"/>
        <v>-</v>
      </c>
    </row>
    <row r="225" spans="1:6" ht="34.5" x14ac:dyDescent="0.25">
      <c r="A225" s="63">
        <v>352</v>
      </c>
      <c r="B225" s="65" t="s">
        <v>452</v>
      </c>
      <c r="C225" s="247" t="s">
        <v>453</v>
      </c>
      <c r="D225" s="60">
        <f t="shared" ref="D225:E225" si="43">SUM(D226:D228)</f>
        <v>920</v>
      </c>
      <c r="E225" s="60">
        <f t="shared" si="43"/>
        <v>0</v>
      </c>
      <c r="F225" s="45">
        <f t="shared" si="26"/>
        <v>0</v>
      </c>
    </row>
    <row r="226" spans="1:6" ht="12.75" customHeight="1" x14ac:dyDescent="0.25">
      <c r="A226" s="63">
        <v>3521</v>
      </c>
      <c r="B226" s="65" t="s">
        <v>454</v>
      </c>
      <c r="C226" s="247" t="s">
        <v>455</v>
      </c>
      <c r="D226" s="194">
        <v>0</v>
      </c>
      <c r="E226" s="194">
        <v>0</v>
      </c>
      <c r="F226" s="45" t="str">
        <f t="shared" si="26"/>
        <v>-</v>
      </c>
    </row>
    <row r="227" spans="1:6" ht="12.75" customHeight="1" x14ac:dyDescent="0.25">
      <c r="A227" s="63">
        <v>3522</v>
      </c>
      <c r="B227" s="65" t="s">
        <v>456</v>
      </c>
      <c r="C227" s="247" t="s">
        <v>457</v>
      </c>
      <c r="D227" s="194">
        <v>0</v>
      </c>
      <c r="E227" s="194">
        <v>0</v>
      </c>
      <c r="F227" s="45" t="str">
        <f t="shared" si="26"/>
        <v>-</v>
      </c>
    </row>
    <row r="228" spans="1:6" ht="12.75" customHeight="1" x14ac:dyDescent="0.25">
      <c r="A228" s="63">
        <v>3523</v>
      </c>
      <c r="B228" s="64" t="s">
        <v>458</v>
      </c>
      <c r="C228" s="247" t="s">
        <v>459</v>
      </c>
      <c r="D228" s="194">
        <v>920</v>
      </c>
      <c r="E228" s="194">
        <v>0</v>
      </c>
      <c r="F228" s="45">
        <f t="shared" si="26"/>
        <v>0</v>
      </c>
    </row>
    <row r="229" spans="1:6" ht="23" x14ac:dyDescent="0.25">
      <c r="A229" s="63" t="s">
        <v>460</v>
      </c>
      <c r="B229" s="64" t="s">
        <v>461</v>
      </c>
      <c r="C229" s="247" t="s">
        <v>460</v>
      </c>
      <c r="D229" s="194">
        <v>0</v>
      </c>
      <c r="E229" s="194">
        <v>0</v>
      </c>
      <c r="F229" s="45" t="str">
        <f t="shared" si="26"/>
        <v>-</v>
      </c>
    </row>
    <row r="230" spans="1:6" ht="23" x14ac:dyDescent="0.25">
      <c r="A230" s="63">
        <v>36</v>
      </c>
      <c r="B230" s="65" t="s">
        <v>462</v>
      </c>
      <c r="C230" s="247" t="s">
        <v>463</v>
      </c>
      <c r="D230" s="60">
        <f>D231+D234+D237+D242+D246+D250+D254+D257</f>
        <v>27484.28</v>
      </c>
      <c r="E230" s="60">
        <f>E231+E234+E237+E242+E246+E250+E254+E257</f>
        <v>41725.839999999997</v>
      </c>
      <c r="F230" s="45">
        <f t="shared" ref="F230:F245" si="44">IF(D230&lt;&gt;0,IF(E230/D230&gt;=100,"&gt;&gt;100",E230/D230*100),"-")</f>
        <v>151.81711145425675</v>
      </c>
    </row>
    <row r="231" spans="1:6" ht="12.75" customHeight="1" x14ac:dyDescent="0.25">
      <c r="A231" s="63">
        <v>361</v>
      </c>
      <c r="B231" s="64" t="s">
        <v>464</v>
      </c>
      <c r="C231" s="247" t="s">
        <v>465</v>
      </c>
      <c r="D231" s="60">
        <f t="shared" ref="D231:E231" si="45">SUM(D232:D233)</f>
        <v>0</v>
      </c>
      <c r="E231" s="60">
        <f t="shared" si="45"/>
        <v>0</v>
      </c>
      <c r="F231" s="45" t="str">
        <f t="shared" si="44"/>
        <v>-</v>
      </c>
    </row>
    <row r="232" spans="1:6" ht="12.75" customHeight="1" x14ac:dyDescent="0.25">
      <c r="A232" s="63">
        <v>3611</v>
      </c>
      <c r="B232" s="64" t="s">
        <v>466</v>
      </c>
      <c r="C232" s="247" t="s">
        <v>467</v>
      </c>
      <c r="D232" s="194">
        <v>0</v>
      </c>
      <c r="E232" s="194">
        <v>0</v>
      </c>
      <c r="F232" s="45" t="str">
        <f t="shared" si="44"/>
        <v>-</v>
      </c>
    </row>
    <row r="233" spans="1:6" ht="12.75" customHeight="1" x14ac:dyDescent="0.25">
      <c r="A233" s="63">
        <v>3612</v>
      </c>
      <c r="B233" s="64" t="s">
        <v>468</v>
      </c>
      <c r="C233" s="247" t="s">
        <v>469</v>
      </c>
      <c r="D233" s="194">
        <v>0</v>
      </c>
      <c r="E233" s="194">
        <v>0</v>
      </c>
      <c r="F233" s="45" t="str">
        <f t="shared" si="44"/>
        <v>-</v>
      </c>
    </row>
    <row r="234" spans="1:6" ht="23" x14ac:dyDescent="0.25">
      <c r="A234" s="63">
        <v>362</v>
      </c>
      <c r="B234" s="64" t="s">
        <v>470</v>
      </c>
      <c r="C234" s="247" t="s">
        <v>471</v>
      </c>
      <c r="D234" s="60">
        <f t="shared" ref="D234:E234" si="46">SUM(D235:D236)</f>
        <v>0</v>
      </c>
      <c r="E234" s="60">
        <f t="shared" si="46"/>
        <v>0</v>
      </c>
      <c r="F234" s="45" t="str">
        <f t="shared" si="44"/>
        <v>-</v>
      </c>
    </row>
    <row r="235" spans="1:6" ht="12.75" customHeight="1" x14ac:dyDescent="0.25">
      <c r="A235" s="63">
        <v>3621</v>
      </c>
      <c r="B235" s="65" t="s">
        <v>472</v>
      </c>
      <c r="C235" s="247" t="s">
        <v>473</v>
      </c>
      <c r="D235" s="194">
        <v>0</v>
      </c>
      <c r="E235" s="194">
        <v>0</v>
      </c>
      <c r="F235" s="45" t="str">
        <f t="shared" si="44"/>
        <v>-</v>
      </c>
    </row>
    <row r="236" spans="1:6" ht="11.5" x14ac:dyDescent="0.25">
      <c r="A236" s="63">
        <v>3622</v>
      </c>
      <c r="B236" s="65" t="s">
        <v>474</v>
      </c>
      <c r="C236" s="247" t="s">
        <v>475</v>
      </c>
      <c r="D236" s="194">
        <v>0</v>
      </c>
      <c r="E236" s="194">
        <v>0</v>
      </c>
      <c r="F236" s="45" t="str">
        <f t="shared" si="44"/>
        <v>-</v>
      </c>
    </row>
    <row r="237" spans="1:6" ht="11.5" x14ac:dyDescent="0.25">
      <c r="A237" s="63">
        <v>363</v>
      </c>
      <c r="B237" s="65" t="s">
        <v>476</v>
      </c>
      <c r="C237" s="247" t="s">
        <v>477</v>
      </c>
      <c r="D237" s="60">
        <f t="shared" ref="D237:E237" si="47">SUM(D238:D241)</f>
        <v>0</v>
      </c>
      <c r="E237" s="60">
        <f t="shared" si="47"/>
        <v>0</v>
      </c>
      <c r="F237" s="45" t="str">
        <f t="shared" si="44"/>
        <v>-</v>
      </c>
    </row>
    <row r="238" spans="1:6" ht="11.5" x14ac:dyDescent="0.25">
      <c r="A238" s="63">
        <v>3631</v>
      </c>
      <c r="B238" s="65" t="s">
        <v>478</v>
      </c>
      <c r="C238" s="247" t="s">
        <v>479</v>
      </c>
      <c r="D238" s="194">
        <v>0</v>
      </c>
      <c r="E238" s="194">
        <v>0</v>
      </c>
      <c r="F238" s="45" t="str">
        <f t="shared" si="44"/>
        <v>-</v>
      </c>
    </row>
    <row r="239" spans="1:6" ht="11.5" x14ac:dyDescent="0.25">
      <c r="A239" s="63">
        <v>3632</v>
      </c>
      <c r="B239" s="65" t="s">
        <v>480</v>
      </c>
      <c r="C239" s="247" t="s">
        <v>481</v>
      </c>
      <c r="D239" s="194">
        <v>0</v>
      </c>
      <c r="E239" s="194">
        <v>0</v>
      </c>
      <c r="F239" s="45" t="str">
        <f t="shared" si="44"/>
        <v>-</v>
      </c>
    </row>
    <row r="240" spans="1:6" ht="23" x14ac:dyDescent="0.25">
      <c r="A240" s="63" t="s">
        <v>482</v>
      </c>
      <c r="B240" s="65" t="s">
        <v>483</v>
      </c>
      <c r="C240" s="248" t="s">
        <v>482</v>
      </c>
      <c r="D240" s="194">
        <v>0</v>
      </c>
      <c r="E240" s="194">
        <v>0</v>
      </c>
      <c r="F240" s="45" t="str">
        <f t="shared" si="44"/>
        <v>-</v>
      </c>
    </row>
    <row r="241" spans="1:6" ht="23" x14ac:dyDescent="0.25">
      <c r="A241" s="63" t="s">
        <v>484</v>
      </c>
      <c r="B241" s="65" t="s">
        <v>485</v>
      </c>
      <c r="C241" s="248" t="s">
        <v>484</v>
      </c>
      <c r="D241" s="194">
        <v>0</v>
      </c>
      <c r="E241" s="194">
        <v>0</v>
      </c>
      <c r="F241" s="45" t="str">
        <f t="shared" si="44"/>
        <v>-</v>
      </c>
    </row>
    <row r="242" spans="1:6" ht="23" x14ac:dyDescent="0.25">
      <c r="A242" s="70" t="s">
        <v>486</v>
      </c>
      <c r="B242" s="65" t="s">
        <v>487</v>
      </c>
      <c r="C242" s="277" t="s">
        <v>486</v>
      </c>
      <c r="D242" s="60">
        <f>SUM(D243:D245)</f>
        <v>0</v>
      </c>
      <c r="E242" s="60">
        <f>SUM(E243:E245)</f>
        <v>0</v>
      </c>
      <c r="F242" s="233" t="str">
        <f t="shared" si="44"/>
        <v>-</v>
      </c>
    </row>
    <row r="243" spans="1:6" ht="11.5" x14ac:dyDescent="0.25">
      <c r="A243" s="70" t="s">
        <v>488</v>
      </c>
      <c r="B243" s="65" t="s">
        <v>133</v>
      </c>
      <c r="C243" s="277" t="s">
        <v>488</v>
      </c>
      <c r="D243" s="192">
        <v>0</v>
      </c>
      <c r="E243" s="192">
        <v>0</v>
      </c>
      <c r="F243" s="71" t="str">
        <f t="shared" si="44"/>
        <v>-</v>
      </c>
    </row>
    <row r="244" spans="1:6" ht="11.5" x14ac:dyDescent="0.25">
      <c r="A244" s="70" t="s">
        <v>489</v>
      </c>
      <c r="B244" s="65" t="s">
        <v>135</v>
      </c>
      <c r="C244" s="277" t="s">
        <v>489</v>
      </c>
      <c r="D244" s="192">
        <v>0</v>
      </c>
      <c r="E244" s="192">
        <v>0</v>
      </c>
      <c r="F244" s="71" t="str">
        <f t="shared" si="44"/>
        <v>-</v>
      </c>
    </row>
    <row r="245" spans="1:6" ht="11.5" x14ac:dyDescent="0.25">
      <c r="A245" s="70" t="s">
        <v>490</v>
      </c>
      <c r="B245" s="65" t="s">
        <v>138</v>
      </c>
      <c r="C245" s="277" t="s">
        <v>490</v>
      </c>
      <c r="D245" s="192">
        <v>0</v>
      </c>
      <c r="E245" s="192">
        <v>0</v>
      </c>
      <c r="F245" s="71" t="str">
        <f t="shared" si="44"/>
        <v>-</v>
      </c>
    </row>
    <row r="246" spans="1:6" ht="12.75" customHeight="1" x14ac:dyDescent="0.25">
      <c r="A246" s="63" t="s">
        <v>491</v>
      </c>
      <c r="B246" s="65" t="s">
        <v>492</v>
      </c>
      <c r="C246" s="247" t="s">
        <v>491</v>
      </c>
      <c r="D246" s="60">
        <f t="shared" ref="D246:E246" si="48">SUM(D247:D249)</f>
        <v>27484.28</v>
      </c>
      <c r="E246" s="60">
        <f t="shared" si="48"/>
        <v>41725.839999999997</v>
      </c>
      <c r="F246" s="45">
        <f t="shared" ref="F246:F249" si="49">IF(D246&lt;&gt;0,IF(E246/D246&gt;=100,"&gt;&gt;100",E246/D246*100),"-")</f>
        <v>151.81711145425675</v>
      </c>
    </row>
    <row r="247" spans="1:6" ht="12.75" customHeight="1" x14ac:dyDescent="0.25">
      <c r="A247" s="63" t="s">
        <v>493</v>
      </c>
      <c r="B247" s="64" t="s">
        <v>494</v>
      </c>
      <c r="C247" s="247" t="s">
        <v>493</v>
      </c>
      <c r="D247" s="194">
        <v>27484.28</v>
      </c>
      <c r="E247" s="194">
        <v>41725.839999999997</v>
      </c>
      <c r="F247" s="45">
        <f t="shared" si="49"/>
        <v>151.81711145425675</v>
      </c>
    </row>
    <row r="248" spans="1:6" ht="12.75" customHeight="1" x14ac:dyDescent="0.25">
      <c r="A248" s="63" t="s">
        <v>495</v>
      </c>
      <c r="B248" s="64" t="s">
        <v>496</v>
      </c>
      <c r="C248" s="247" t="s">
        <v>495</v>
      </c>
      <c r="D248" s="194">
        <v>0</v>
      </c>
      <c r="E248" s="194">
        <v>0</v>
      </c>
      <c r="F248" s="45" t="str">
        <f t="shared" si="49"/>
        <v>-</v>
      </c>
    </row>
    <row r="249" spans="1:6" ht="12.75" customHeight="1" x14ac:dyDescent="0.25">
      <c r="A249" s="63" t="s">
        <v>497</v>
      </c>
      <c r="B249" s="64" t="s">
        <v>498</v>
      </c>
      <c r="C249" s="248" t="s">
        <v>497</v>
      </c>
      <c r="D249" s="194">
        <v>0</v>
      </c>
      <c r="E249" s="194">
        <v>0</v>
      </c>
      <c r="F249" s="45" t="str">
        <f t="shared" si="49"/>
        <v>-</v>
      </c>
    </row>
    <row r="250" spans="1:6" ht="23" x14ac:dyDescent="0.25">
      <c r="A250" s="63" t="s">
        <v>499</v>
      </c>
      <c r="B250" s="64" t="s">
        <v>500</v>
      </c>
      <c r="C250" s="247" t="s">
        <v>499</v>
      </c>
      <c r="D250" s="60">
        <f t="shared" ref="D250:E250" si="50">SUM(D251:D253)</f>
        <v>0</v>
      </c>
      <c r="E250" s="60">
        <f t="shared" si="50"/>
        <v>0</v>
      </c>
      <c r="F250" s="45" t="str">
        <f t="shared" ref="F250:F253" si="51">IF(D250&lt;&gt;0,IF(E250/D250&gt;=100,"&gt;&gt;100",E250/D250*100),"-")</f>
        <v>-</v>
      </c>
    </row>
    <row r="251" spans="1:6" ht="23" x14ac:dyDescent="0.25">
      <c r="A251" s="63">
        <v>3672</v>
      </c>
      <c r="B251" s="64" t="s">
        <v>501</v>
      </c>
      <c r="C251" s="247" t="s">
        <v>502</v>
      </c>
      <c r="D251" s="194">
        <v>0</v>
      </c>
      <c r="E251" s="194">
        <v>0</v>
      </c>
      <c r="F251" s="45" t="str">
        <f t="shared" si="51"/>
        <v>-</v>
      </c>
    </row>
    <row r="252" spans="1:6" ht="23" x14ac:dyDescent="0.25">
      <c r="A252" s="63">
        <v>3673</v>
      </c>
      <c r="B252" s="64" t="s">
        <v>503</v>
      </c>
      <c r="C252" s="247" t="s">
        <v>504</v>
      </c>
      <c r="D252" s="194">
        <v>0</v>
      </c>
      <c r="E252" s="194">
        <v>0</v>
      </c>
      <c r="F252" s="45" t="str">
        <f t="shared" si="51"/>
        <v>-</v>
      </c>
    </row>
    <row r="253" spans="1:6" ht="23" x14ac:dyDescent="0.25">
      <c r="A253" s="63">
        <v>3674</v>
      </c>
      <c r="B253" s="64" t="s">
        <v>505</v>
      </c>
      <c r="C253" s="247" t="s">
        <v>506</v>
      </c>
      <c r="D253" s="194">
        <v>0</v>
      </c>
      <c r="E253" s="194">
        <v>0</v>
      </c>
      <c r="F253" s="45" t="str">
        <f t="shared" si="51"/>
        <v>-</v>
      </c>
    </row>
    <row r="254" spans="1:6" ht="12.75" customHeight="1" x14ac:dyDescent="0.25">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5">
      <c r="A255" s="63" t="s">
        <v>509</v>
      </c>
      <c r="B255" s="64" t="s">
        <v>154</v>
      </c>
      <c r="C255" s="247" t="s">
        <v>509</v>
      </c>
      <c r="D255" s="194">
        <v>0</v>
      </c>
      <c r="E255" s="194">
        <v>0</v>
      </c>
      <c r="F255" s="45" t="str">
        <f t="shared" si="53"/>
        <v>-</v>
      </c>
    </row>
    <row r="256" spans="1:6" ht="12.75" customHeight="1" x14ac:dyDescent="0.25">
      <c r="A256" s="63" t="s">
        <v>510</v>
      </c>
      <c r="B256" s="220" t="s">
        <v>156</v>
      </c>
      <c r="C256" s="247" t="s">
        <v>510</v>
      </c>
      <c r="D256" s="194">
        <v>0</v>
      </c>
      <c r="E256" s="194">
        <v>0</v>
      </c>
      <c r="F256" s="45" t="str">
        <f t="shared" si="53"/>
        <v>-</v>
      </c>
    </row>
    <row r="257" spans="1:6" ht="11.5" x14ac:dyDescent="0.25">
      <c r="A257" s="63" t="s">
        <v>511</v>
      </c>
      <c r="B257" s="64" t="s">
        <v>512</v>
      </c>
      <c r="C257" s="247" t="s">
        <v>511</v>
      </c>
      <c r="D257" s="60">
        <f t="shared" ref="D257:E257" si="54">SUM(D258:D261)</f>
        <v>0</v>
      </c>
      <c r="E257" s="60">
        <f t="shared" si="54"/>
        <v>0</v>
      </c>
      <c r="F257" s="45" t="str">
        <f t="shared" si="53"/>
        <v>-</v>
      </c>
    </row>
    <row r="258" spans="1:6" ht="12.75" customHeight="1" x14ac:dyDescent="0.25">
      <c r="A258" s="63" t="s">
        <v>513</v>
      </c>
      <c r="B258" s="64" t="s">
        <v>159</v>
      </c>
      <c r="C258" s="247" t="s">
        <v>513</v>
      </c>
      <c r="D258" s="194">
        <v>0</v>
      </c>
      <c r="E258" s="194">
        <v>0</v>
      </c>
      <c r="F258" s="45" t="str">
        <f t="shared" si="53"/>
        <v>-</v>
      </c>
    </row>
    <row r="259" spans="1:6" ht="12.75" customHeight="1" x14ac:dyDescent="0.25">
      <c r="A259" s="63" t="s">
        <v>514</v>
      </c>
      <c r="B259" s="64" t="s">
        <v>161</v>
      </c>
      <c r="C259" s="247" t="s">
        <v>514</v>
      </c>
      <c r="D259" s="194">
        <v>0</v>
      </c>
      <c r="E259" s="194">
        <v>0</v>
      </c>
      <c r="F259" s="45" t="str">
        <f t="shared" si="53"/>
        <v>-</v>
      </c>
    </row>
    <row r="260" spans="1:6" ht="23" x14ac:dyDescent="0.25">
      <c r="A260" s="63" t="s">
        <v>515</v>
      </c>
      <c r="B260" s="64" t="s">
        <v>163</v>
      </c>
      <c r="C260" s="247" t="s">
        <v>515</v>
      </c>
      <c r="D260" s="194">
        <v>0</v>
      </c>
      <c r="E260" s="194">
        <v>0</v>
      </c>
      <c r="F260" s="45" t="str">
        <f t="shared" si="53"/>
        <v>-</v>
      </c>
    </row>
    <row r="261" spans="1:6" ht="23" x14ac:dyDescent="0.25">
      <c r="A261" s="63" t="s">
        <v>516</v>
      </c>
      <c r="B261" s="64" t="s">
        <v>165</v>
      </c>
      <c r="C261" s="247" t="s">
        <v>516</v>
      </c>
      <c r="D261" s="194">
        <v>0</v>
      </c>
      <c r="E261" s="194">
        <v>0</v>
      </c>
      <c r="F261" s="45" t="str">
        <f t="shared" si="53"/>
        <v>-</v>
      </c>
    </row>
    <row r="262" spans="1:6" ht="23" x14ac:dyDescent="0.25">
      <c r="A262" s="63">
        <v>37</v>
      </c>
      <c r="B262" s="64" t="s">
        <v>517</v>
      </c>
      <c r="C262" s="247" t="s">
        <v>518</v>
      </c>
      <c r="D262" s="60">
        <f t="shared" ref="D262:E262" si="55">D263+D269</f>
        <v>12091.48</v>
      </c>
      <c r="E262" s="60">
        <f t="shared" si="55"/>
        <v>33011.01</v>
      </c>
      <c r="F262" s="45">
        <f t="shared" ref="F262:F268" si="56">IF(D262&lt;&gt;0,IF(E262/D262&gt;=100,"&gt;&gt;100",E262/D262*100),"-")</f>
        <v>273.01049995534049</v>
      </c>
    </row>
    <row r="263" spans="1:6" ht="11.5" x14ac:dyDescent="0.25">
      <c r="A263" s="63">
        <v>371</v>
      </c>
      <c r="B263" s="64" t="s">
        <v>519</v>
      </c>
      <c r="C263" s="247" t="s">
        <v>520</v>
      </c>
      <c r="D263" s="60">
        <f t="shared" ref="D263:E263" si="57">SUM(D264:D268)</f>
        <v>0</v>
      </c>
      <c r="E263" s="60">
        <f t="shared" si="57"/>
        <v>0</v>
      </c>
      <c r="F263" s="45" t="str">
        <f t="shared" si="56"/>
        <v>-</v>
      </c>
    </row>
    <row r="264" spans="1:6" ht="23" x14ac:dyDescent="0.25">
      <c r="A264" s="63">
        <v>3711</v>
      </c>
      <c r="B264" s="64" t="s">
        <v>521</v>
      </c>
      <c r="C264" s="247" t="s">
        <v>522</v>
      </c>
      <c r="D264" s="194">
        <v>0</v>
      </c>
      <c r="E264" s="194">
        <v>0</v>
      </c>
      <c r="F264" s="45" t="str">
        <f t="shared" si="56"/>
        <v>-</v>
      </c>
    </row>
    <row r="265" spans="1:6" ht="23" x14ac:dyDescent="0.25">
      <c r="A265" s="63">
        <v>3712</v>
      </c>
      <c r="B265" s="64" t="s">
        <v>523</v>
      </c>
      <c r="C265" s="247" t="s">
        <v>524</v>
      </c>
      <c r="D265" s="194">
        <v>0</v>
      </c>
      <c r="E265" s="194">
        <v>0</v>
      </c>
      <c r="F265" s="45" t="str">
        <f t="shared" si="56"/>
        <v>-</v>
      </c>
    </row>
    <row r="266" spans="1:6" ht="11.5" x14ac:dyDescent="0.25">
      <c r="A266" s="63" t="s">
        <v>525</v>
      </c>
      <c r="B266" s="64" t="s">
        <v>526</v>
      </c>
      <c r="C266" s="247" t="s">
        <v>525</v>
      </c>
      <c r="D266" s="194">
        <v>0</v>
      </c>
      <c r="E266" s="194">
        <v>0</v>
      </c>
      <c r="F266" s="45" t="str">
        <f t="shared" si="56"/>
        <v>-</v>
      </c>
    </row>
    <row r="267" spans="1:6" ht="11.5" x14ac:dyDescent="0.25">
      <c r="A267" s="63" t="s">
        <v>527</v>
      </c>
      <c r="B267" s="64" t="s">
        <v>528</v>
      </c>
      <c r="C267" s="247" t="s">
        <v>527</v>
      </c>
      <c r="D267" s="194">
        <v>0</v>
      </c>
      <c r="E267" s="194">
        <v>0</v>
      </c>
      <c r="F267" s="45" t="str">
        <f t="shared" si="56"/>
        <v>-</v>
      </c>
    </row>
    <row r="268" spans="1:6" ht="12.75" customHeight="1" x14ac:dyDescent="0.25">
      <c r="A268" s="63" t="s">
        <v>529</v>
      </c>
      <c r="B268" s="65" t="s">
        <v>530</v>
      </c>
      <c r="C268" s="247" t="s">
        <v>529</v>
      </c>
      <c r="D268" s="194">
        <v>0</v>
      </c>
      <c r="E268" s="194">
        <v>0</v>
      </c>
      <c r="F268" s="45" t="str">
        <f t="shared" si="56"/>
        <v>-</v>
      </c>
    </row>
    <row r="269" spans="1:6" ht="12.75" customHeight="1" x14ac:dyDescent="0.25">
      <c r="A269" s="63">
        <v>372</v>
      </c>
      <c r="B269" s="182" t="s">
        <v>531</v>
      </c>
      <c r="C269" s="247" t="s">
        <v>532</v>
      </c>
      <c r="D269" s="60">
        <f t="shared" ref="D269:E269" si="58">SUM(D270:D272)</f>
        <v>12091.48</v>
      </c>
      <c r="E269" s="60">
        <f t="shared" si="58"/>
        <v>33011.01</v>
      </c>
      <c r="F269" s="45">
        <f t="shared" ref="F269:F272" si="59">IF(D269&lt;&gt;0,IF(E269/D269&gt;=100,"&gt;&gt;100",E269/D269*100),"-")</f>
        <v>273.01049995534049</v>
      </c>
    </row>
    <row r="270" spans="1:6" ht="12.75" customHeight="1" x14ac:dyDescent="0.25">
      <c r="A270" s="63">
        <v>3721</v>
      </c>
      <c r="B270" s="65" t="s">
        <v>533</v>
      </c>
      <c r="C270" s="247" t="s">
        <v>534</v>
      </c>
      <c r="D270" s="194">
        <v>11313.43</v>
      </c>
      <c r="E270" s="194">
        <v>30075.05</v>
      </c>
      <c r="F270" s="45">
        <f t="shared" si="59"/>
        <v>265.83494130427289</v>
      </c>
    </row>
    <row r="271" spans="1:6" ht="12.75" customHeight="1" x14ac:dyDescent="0.25">
      <c r="A271" s="63">
        <v>3722</v>
      </c>
      <c r="B271" s="65" t="s">
        <v>535</v>
      </c>
      <c r="C271" s="247" t="s">
        <v>536</v>
      </c>
      <c r="D271" s="194">
        <v>778.05</v>
      </c>
      <c r="E271" s="194">
        <v>2935.96</v>
      </c>
      <c r="F271" s="45">
        <f t="shared" si="59"/>
        <v>377.34849945376266</v>
      </c>
    </row>
    <row r="272" spans="1:6" ht="12.75" customHeight="1" x14ac:dyDescent="0.25">
      <c r="A272" s="63" t="s">
        <v>537</v>
      </c>
      <c r="B272" s="65" t="s">
        <v>538</v>
      </c>
      <c r="C272" s="247" t="s">
        <v>537</v>
      </c>
      <c r="D272" s="194">
        <v>0</v>
      </c>
      <c r="E272" s="194">
        <v>0</v>
      </c>
      <c r="F272" s="45" t="str">
        <f t="shared" si="59"/>
        <v>-</v>
      </c>
    </row>
    <row r="273" spans="1:6" ht="23" x14ac:dyDescent="0.25">
      <c r="A273" s="63">
        <v>38</v>
      </c>
      <c r="B273" s="65" t="s">
        <v>539</v>
      </c>
      <c r="C273" s="247" t="s">
        <v>540</v>
      </c>
      <c r="D273" s="60">
        <f t="shared" ref="D273:E273" si="60">D274+D278+D283+D289</f>
        <v>34581.69</v>
      </c>
      <c r="E273" s="60">
        <f t="shared" si="60"/>
        <v>33618.080000000002</v>
      </c>
      <c r="F273" s="45">
        <f t="shared" ref="F273:F277" si="61">IF(D273&lt;&gt;0,IF(E273/D273&gt;=100,"&gt;&gt;100",E273/D273*100),"-")</f>
        <v>97.21352542342494</v>
      </c>
    </row>
    <row r="274" spans="1:6" ht="12.75" customHeight="1" x14ac:dyDescent="0.25">
      <c r="A274" s="63">
        <v>381</v>
      </c>
      <c r="B274" s="64" t="s">
        <v>541</v>
      </c>
      <c r="C274" s="247" t="s">
        <v>542</v>
      </c>
      <c r="D274" s="60">
        <f t="shared" ref="D274:E274" si="62">SUM(D275:D277)</f>
        <v>34581.69</v>
      </c>
      <c r="E274" s="60">
        <f t="shared" si="62"/>
        <v>33618.080000000002</v>
      </c>
      <c r="F274" s="45">
        <f t="shared" si="61"/>
        <v>97.21352542342494</v>
      </c>
    </row>
    <row r="275" spans="1:6" ht="12.75" customHeight="1" x14ac:dyDescent="0.25">
      <c r="A275" s="63">
        <v>3811</v>
      </c>
      <c r="B275" s="64" t="s">
        <v>543</v>
      </c>
      <c r="C275" s="247" t="s">
        <v>544</v>
      </c>
      <c r="D275" s="194">
        <v>34581.69</v>
      </c>
      <c r="E275" s="194">
        <v>33618.080000000002</v>
      </c>
      <c r="F275" s="45">
        <f t="shared" si="61"/>
        <v>97.21352542342494</v>
      </c>
    </row>
    <row r="276" spans="1:6" ht="12.75" customHeight="1" x14ac:dyDescent="0.25">
      <c r="A276" s="63">
        <v>3812</v>
      </c>
      <c r="B276" s="64" t="s">
        <v>545</v>
      </c>
      <c r="C276" s="247" t="s">
        <v>546</v>
      </c>
      <c r="D276" s="194">
        <v>0</v>
      </c>
      <c r="E276" s="194">
        <v>0</v>
      </c>
      <c r="F276" s="45" t="str">
        <f t="shared" si="61"/>
        <v>-</v>
      </c>
    </row>
    <row r="277" spans="1:6" ht="12.75" customHeight="1" x14ac:dyDescent="0.25">
      <c r="A277" s="63" t="s">
        <v>547</v>
      </c>
      <c r="B277" s="64" t="s">
        <v>548</v>
      </c>
      <c r="C277" s="247" t="s">
        <v>547</v>
      </c>
      <c r="D277" s="194">
        <v>0</v>
      </c>
      <c r="E277" s="194">
        <v>0</v>
      </c>
      <c r="F277" s="45" t="str">
        <f t="shared" si="61"/>
        <v>-</v>
      </c>
    </row>
    <row r="278" spans="1:6" ht="12.75" customHeight="1" x14ac:dyDescent="0.25">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551</v>
      </c>
      <c r="C279" s="247" t="s">
        <v>552</v>
      </c>
      <c r="D279" s="194">
        <v>0</v>
      </c>
      <c r="E279" s="194">
        <v>0</v>
      </c>
      <c r="F279" s="45" t="str">
        <f t="shared" si="64"/>
        <v>-</v>
      </c>
    </row>
    <row r="280" spans="1:6" ht="12.75" customHeight="1" x14ac:dyDescent="0.25">
      <c r="A280" s="63">
        <v>3822</v>
      </c>
      <c r="B280" s="64" t="s">
        <v>553</v>
      </c>
      <c r="C280" s="247" t="s">
        <v>554</v>
      </c>
      <c r="D280" s="194">
        <v>0</v>
      </c>
      <c r="E280" s="194">
        <v>0</v>
      </c>
      <c r="F280" s="45" t="str">
        <f t="shared" si="64"/>
        <v>-</v>
      </c>
    </row>
    <row r="281" spans="1:6" ht="12.75" customHeight="1" x14ac:dyDescent="0.25">
      <c r="A281" s="63" t="s">
        <v>555</v>
      </c>
      <c r="B281" s="64" t="s">
        <v>556</v>
      </c>
      <c r="C281" s="247" t="s">
        <v>555</v>
      </c>
      <c r="D281" s="194">
        <v>0</v>
      </c>
      <c r="E281" s="194">
        <v>0</v>
      </c>
      <c r="F281" s="45" t="str">
        <f t="shared" si="64"/>
        <v>-</v>
      </c>
    </row>
    <row r="282" spans="1:6" ht="23" x14ac:dyDescent="0.25">
      <c r="A282" s="63" t="s">
        <v>557</v>
      </c>
      <c r="B282" s="64" t="s">
        <v>558</v>
      </c>
      <c r="C282" s="248" t="s">
        <v>557</v>
      </c>
      <c r="D282" s="194">
        <v>0</v>
      </c>
      <c r="E282" s="194">
        <v>0</v>
      </c>
      <c r="F282" s="45" t="str">
        <f t="shared" si="64"/>
        <v>-</v>
      </c>
    </row>
    <row r="283" spans="1:6" ht="12.75" customHeight="1" x14ac:dyDescent="0.25">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561</v>
      </c>
      <c r="C284" s="247" t="s">
        <v>562</v>
      </c>
      <c r="D284" s="194">
        <v>0</v>
      </c>
      <c r="E284" s="194">
        <v>0</v>
      </c>
      <c r="F284" s="45" t="str">
        <f t="shared" si="66"/>
        <v>-</v>
      </c>
    </row>
    <row r="285" spans="1:6" ht="12.75" customHeight="1" x14ac:dyDescent="0.25">
      <c r="A285" s="63">
        <v>3832</v>
      </c>
      <c r="B285" s="64" t="s">
        <v>563</v>
      </c>
      <c r="C285" s="247" t="s">
        <v>564</v>
      </c>
      <c r="D285" s="194">
        <v>0</v>
      </c>
      <c r="E285" s="194">
        <v>0</v>
      </c>
      <c r="F285" s="45" t="str">
        <f t="shared" si="66"/>
        <v>-</v>
      </c>
    </row>
    <row r="286" spans="1:6" ht="12.75" customHeight="1" x14ac:dyDescent="0.25">
      <c r="A286" s="63">
        <v>3833</v>
      </c>
      <c r="B286" s="64" t="s">
        <v>565</v>
      </c>
      <c r="C286" s="247" t="s">
        <v>566</v>
      </c>
      <c r="D286" s="194">
        <v>0</v>
      </c>
      <c r="E286" s="194">
        <v>0</v>
      </c>
      <c r="F286" s="45" t="str">
        <f t="shared" si="66"/>
        <v>-</v>
      </c>
    </row>
    <row r="287" spans="1:6" ht="12.75" customHeight="1" x14ac:dyDescent="0.25">
      <c r="A287" s="63">
        <v>3834</v>
      </c>
      <c r="B287" s="64" t="s">
        <v>567</v>
      </c>
      <c r="C287" s="247" t="s">
        <v>568</v>
      </c>
      <c r="D287" s="194">
        <v>0</v>
      </c>
      <c r="E287" s="194">
        <v>0</v>
      </c>
      <c r="F287" s="45" t="str">
        <f t="shared" si="66"/>
        <v>-</v>
      </c>
    </row>
    <row r="288" spans="1:6" ht="12.75" customHeight="1" x14ac:dyDescent="0.25">
      <c r="A288" s="63" t="s">
        <v>569</v>
      </c>
      <c r="B288" s="64" t="s">
        <v>303</v>
      </c>
      <c r="C288" s="247" t="s">
        <v>569</v>
      </c>
      <c r="D288" s="194">
        <v>0</v>
      </c>
      <c r="E288" s="194">
        <v>0</v>
      </c>
      <c r="F288" s="45" t="str">
        <f t="shared" si="66"/>
        <v>-</v>
      </c>
    </row>
    <row r="289" spans="1:6" ht="12.75" customHeight="1" x14ac:dyDescent="0.25">
      <c r="A289" s="63">
        <v>386</v>
      </c>
      <c r="B289" s="65" t="s">
        <v>570</v>
      </c>
      <c r="C289" s="247" t="s">
        <v>571</v>
      </c>
      <c r="D289" s="60">
        <f t="shared" ref="D289:E289" si="67">SUM(D290:D294)</f>
        <v>0</v>
      </c>
      <c r="E289" s="60">
        <f t="shared" si="67"/>
        <v>0</v>
      </c>
      <c r="F289" s="45" t="str">
        <f t="shared" si="66"/>
        <v>-</v>
      </c>
    </row>
    <row r="290" spans="1:6" ht="23" x14ac:dyDescent="0.25">
      <c r="A290" s="63">
        <v>3861</v>
      </c>
      <c r="B290" s="64" t="s">
        <v>572</v>
      </c>
      <c r="C290" s="247" t="s">
        <v>573</v>
      </c>
      <c r="D290" s="194">
        <v>0</v>
      </c>
      <c r="E290" s="194">
        <v>0</v>
      </c>
      <c r="F290" s="45" t="str">
        <f t="shared" si="66"/>
        <v>-</v>
      </c>
    </row>
    <row r="291" spans="1:6" ht="23" x14ac:dyDescent="0.25">
      <c r="A291" s="63">
        <v>3862</v>
      </c>
      <c r="B291" s="65" t="s">
        <v>574</v>
      </c>
      <c r="C291" s="247" t="s">
        <v>575</v>
      </c>
      <c r="D291" s="194">
        <v>0</v>
      </c>
      <c r="E291" s="194">
        <v>0</v>
      </c>
      <c r="F291" s="45" t="str">
        <f t="shared" si="66"/>
        <v>-</v>
      </c>
    </row>
    <row r="292" spans="1:6" ht="12.75" customHeight="1" x14ac:dyDescent="0.25">
      <c r="A292" s="63">
        <v>3863</v>
      </c>
      <c r="B292" s="65" t="s">
        <v>576</v>
      </c>
      <c r="C292" s="247" t="s">
        <v>577</v>
      </c>
      <c r="D292" s="194">
        <v>0</v>
      </c>
      <c r="E292" s="194">
        <v>0</v>
      </c>
      <c r="F292" s="45" t="str">
        <f t="shared" si="66"/>
        <v>-</v>
      </c>
    </row>
    <row r="293" spans="1:6" ht="12.75" customHeight="1" x14ac:dyDescent="0.25">
      <c r="A293" s="63" t="s">
        <v>578</v>
      </c>
      <c r="B293" s="65" t="s">
        <v>579</v>
      </c>
      <c r="C293" s="247" t="s">
        <v>578</v>
      </c>
      <c r="D293" s="194">
        <v>0</v>
      </c>
      <c r="E293" s="194">
        <v>0</v>
      </c>
      <c r="F293" s="45" t="str">
        <f t="shared" si="66"/>
        <v>-</v>
      </c>
    </row>
    <row r="294" spans="1:6" ht="23" x14ac:dyDescent="0.25">
      <c r="A294" s="63" t="s">
        <v>580</v>
      </c>
      <c r="B294" s="65" t="s">
        <v>581</v>
      </c>
      <c r="C294" s="248" t="s">
        <v>580</v>
      </c>
      <c r="D294" s="194">
        <v>0</v>
      </c>
      <c r="E294" s="194">
        <v>0</v>
      </c>
      <c r="F294" s="45" t="str">
        <f t="shared" si="66"/>
        <v>-</v>
      </c>
    </row>
    <row r="295" spans="1:6" ht="12.75" customHeight="1" x14ac:dyDescent="0.25">
      <c r="A295" s="63" t="s">
        <v>582</v>
      </c>
      <c r="B295" s="64" t="s">
        <v>583</v>
      </c>
      <c r="C295" s="247" t="s">
        <v>584</v>
      </c>
      <c r="D295" s="194">
        <v>0</v>
      </c>
      <c r="E295" s="194">
        <v>0</v>
      </c>
      <c r="F295" s="45" t="str">
        <f t="shared" ref="F295:F306" si="68">IF(D295&lt;&gt;0,IF(E295/D295&gt;=100,"&gt;&gt;100",E295/D295*100),"-")</f>
        <v>-</v>
      </c>
    </row>
    <row r="296" spans="1:6" ht="12.75" customHeight="1" x14ac:dyDescent="0.25">
      <c r="A296" s="63" t="s">
        <v>582</v>
      </c>
      <c r="B296" s="64" t="s">
        <v>585</v>
      </c>
      <c r="C296" s="247" t="s">
        <v>586</v>
      </c>
      <c r="D296" s="194">
        <v>0</v>
      </c>
      <c r="E296" s="194">
        <v>0</v>
      </c>
      <c r="F296" s="45" t="str">
        <f t="shared" si="68"/>
        <v>-</v>
      </c>
    </row>
    <row r="297" spans="1:6" ht="12.75" customHeight="1" x14ac:dyDescent="0.25">
      <c r="A297" s="63" t="s">
        <v>582</v>
      </c>
      <c r="B297" s="64" t="s">
        <v>587</v>
      </c>
      <c r="C297" s="247" t="s">
        <v>588</v>
      </c>
      <c r="D297" s="60">
        <f t="shared" ref="D297:E297" si="69">IF(D296&gt;=D295,D296-D295,0)</f>
        <v>0</v>
      </c>
      <c r="E297" s="60">
        <f t="shared" si="69"/>
        <v>0</v>
      </c>
      <c r="F297" s="45" t="str">
        <f t="shared" si="68"/>
        <v>-</v>
      </c>
    </row>
    <row r="298" spans="1:6" ht="12.75" customHeight="1" x14ac:dyDescent="0.25">
      <c r="A298" s="63" t="s">
        <v>582</v>
      </c>
      <c r="B298" s="64" t="s">
        <v>589</v>
      </c>
      <c r="C298" s="247" t="s">
        <v>590</v>
      </c>
      <c r="D298" s="60">
        <f t="shared" ref="D298:E298" si="70">IF(D295&gt;=D296,D295-D296,0)</f>
        <v>0</v>
      </c>
      <c r="E298" s="60">
        <f t="shared" si="70"/>
        <v>0</v>
      </c>
      <c r="F298" s="45" t="str">
        <f t="shared" si="68"/>
        <v>-</v>
      </c>
    </row>
    <row r="299" spans="1:6" ht="12.75" customHeight="1" x14ac:dyDescent="0.25">
      <c r="A299" s="63" t="s">
        <v>582</v>
      </c>
      <c r="B299" s="64" t="s">
        <v>591</v>
      </c>
      <c r="C299" s="247" t="s">
        <v>592</v>
      </c>
      <c r="D299" s="60">
        <f>D152-D297+D298</f>
        <v>306621.59999999998</v>
      </c>
      <c r="E299" s="60">
        <f>E152-E297+E298</f>
        <v>365534.84</v>
      </c>
      <c r="F299" s="45">
        <f t="shared" si="68"/>
        <v>119.21366270347558</v>
      </c>
    </row>
    <row r="300" spans="1:6" ht="12.75" customHeight="1" x14ac:dyDescent="0.25">
      <c r="A300" s="63" t="s">
        <v>582</v>
      </c>
      <c r="B300" s="64" t="s">
        <v>593</v>
      </c>
      <c r="C300" s="247" t="s">
        <v>594</v>
      </c>
      <c r="D300" s="60">
        <f>IF(D6&gt;=D299,D6-D299,0)</f>
        <v>137820.40000000002</v>
      </c>
      <c r="E300" s="60">
        <f>IF(E6&gt;=E299,E6-E299,0)</f>
        <v>103293.93</v>
      </c>
      <c r="F300" s="45">
        <f t="shared" si="68"/>
        <v>74.948215213422671</v>
      </c>
    </row>
    <row r="301" spans="1:6" ht="12.75" customHeight="1" x14ac:dyDescent="0.25">
      <c r="A301" s="63" t="s">
        <v>582</v>
      </c>
      <c r="B301" s="64" t="s">
        <v>595</v>
      </c>
      <c r="C301" s="247" t="s">
        <v>596</v>
      </c>
      <c r="D301" s="60">
        <f>IF(D299&gt;=D6,D299-D6,0)</f>
        <v>0</v>
      </c>
      <c r="E301" s="60">
        <f>IF(E299&gt;=E6,E299-E6,0)</f>
        <v>0</v>
      </c>
      <c r="F301" s="45" t="str">
        <f t="shared" si="68"/>
        <v>-</v>
      </c>
    </row>
    <row r="302" spans="1:6" ht="12.75" customHeight="1" x14ac:dyDescent="0.25">
      <c r="A302" s="63">
        <v>92211</v>
      </c>
      <c r="B302" s="64" t="s">
        <v>597</v>
      </c>
      <c r="C302" s="247" t="s">
        <v>598</v>
      </c>
      <c r="D302" s="194">
        <v>200145.27</v>
      </c>
      <c r="E302" s="194">
        <v>644564</v>
      </c>
      <c r="F302" s="45">
        <f t="shared" si="68"/>
        <v>322.04808037681835</v>
      </c>
    </row>
    <row r="303" spans="1:6" ht="12.75" customHeight="1" x14ac:dyDescent="0.25">
      <c r="A303" s="63">
        <v>92221</v>
      </c>
      <c r="B303" s="64" t="s">
        <v>599</v>
      </c>
      <c r="C303" s="247" t="s">
        <v>600</v>
      </c>
      <c r="D303" s="194">
        <v>0</v>
      </c>
      <c r="E303" s="194">
        <v>0</v>
      </c>
      <c r="F303" s="45" t="str">
        <f t="shared" si="68"/>
        <v>-</v>
      </c>
    </row>
    <row r="304" spans="1:6" ht="12.75" customHeight="1" x14ac:dyDescent="0.25">
      <c r="A304" s="63">
        <v>96</v>
      </c>
      <c r="B304" s="220" t="s">
        <v>601</v>
      </c>
      <c r="C304" s="247" t="s">
        <v>602</v>
      </c>
      <c r="D304" s="194">
        <v>0</v>
      </c>
      <c r="E304" s="194">
        <v>145392.19999999998</v>
      </c>
      <c r="F304" s="45" t="str">
        <f t="shared" si="68"/>
        <v>-</v>
      </c>
    </row>
    <row r="305" spans="1:6" ht="11.5" x14ac:dyDescent="0.25">
      <c r="A305" s="63">
        <v>9661</v>
      </c>
      <c r="B305" s="220" t="s">
        <v>603</v>
      </c>
      <c r="C305" s="247" t="s">
        <v>604</v>
      </c>
      <c r="D305" s="194">
        <v>0</v>
      </c>
      <c r="E305" s="194">
        <v>0</v>
      </c>
      <c r="F305" s="45" t="str">
        <f t="shared" si="68"/>
        <v>-</v>
      </c>
    </row>
    <row r="306" spans="1:6" ht="12.75" customHeight="1" x14ac:dyDescent="0.25">
      <c r="A306" s="249" t="s">
        <v>605</v>
      </c>
      <c r="B306" s="184" t="s">
        <v>606</v>
      </c>
      <c r="C306" s="250" t="s">
        <v>605</v>
      </c>
      <c r="D306" s="196">
        <v>0</v>
      </c>
      <c r="E306" s="196">
        <v>0</v>
      </c>
      <c r="F306" s="61" t="str">
        <f t="shared" si="68"/>
        <v>-</v>
      </c>
    </row>
    <row r="307" spans="1:6" s="55" customFormat="1" ht="20.149999999999999" customHeight="1" x14ac:dyDescent="0.25">
      <c r="A307" s="376" t="s">
        <v>607</v>
      </c>
      <c r="B307" s="377"/>
      <c r="C307" s="171"/>
      <c r="D307" s="43"/>
      <c r="E307" s="43"/>
      <c r="F307" s="44"/>
    </row>
    <row r="308" spans="1:6" ht="12.75" customHeight="1" x14ac:dyDescent="0.25">
      <c r="A308" s="63">
        <v>7</v>
      </c>
      <c r="B308" s="64" t="s">
        <v>608</v>
      </c>
      <c r="C308" s="247" t="s">
        <v>609</v>
      </c>
      <c r="D308" s="60">
        <f t="shared" ref="D308:E308" si="71">D309+D321+D354+D358</f>
        <v>15939.24</v>
      </c>
      <c r="E308" s="60">
        <f t="shared" si="71"/>
        <v>8735.24</v>
      </c>
      <c r="F308" s="45">
        <f t="shared" ref="F308:F428" si="72">IF(D308&lt;&gt;0,IF(E308/D308&gt;=100,"&gt;&gt;100",E308/D308*100),"-")</f>
        <v>54.803365781555456</v>
      </c>
    </row>
    <row r="309" spans="1:6" ht="12.75" customHeight="1" x14ac:dyDescent="0.25">
      <c r="A309" s="63">
        <v>71</v>
      </c>
      <c r="B309" s="64" t="s">
        <v>610</v>
      </c>
      <c r="C309" s="247" t="s">
        <v>611</v>
      </c>
      <c r="D309" s="60">
        <f t="shared" ref="D309:E309" si="73">D310+D314</f>
        <v>15939.24</v>
      </c>
      <c r="E309" s="60">
        <f t="shared" si="73"/>
        <v>8735.24</v>
      </c>
      <c r="F309" s="45">
        <f t="shared" si="72"/>
        <v>54.803365781555456</v>
      </c>
    </row>
    <row r="310" spans="1:6" ht="23" x14ac:dyDescent="0.25">
      <c r="A310" s="63">
        <v>711</v>
      </c>
      <c r="B310" s="64" t="s">
        <v>612</v>
      </c>
      <c r="C310" s="247" t="s">
        <v>613</v>
      </c>
      <c r="D310" s="60">
        <f t="shared" ref="D310:E310" si="74">SUM(D311:D313)</f>
        <v>15939.24</v>
      </c>
      <c r="E310" s="60">
        <f t="shared" si="74"/>
        <v>8735.24</v>
      </c>
      <c r="F310" s="45">
        <f t="shared" si="72"/>
        <v>54.803365781555456</v>
      </c>
    </row>
    <row r="311" spans="1:6" ht="12.75" customHeight="1" x14ac:dyDescent="0.25">
      <c r="A311" s="63">
        <v>7111</v>
      </c>
      <c r="B311" s="64" t="s">
        <v>614</v>
      </c>
      <c r="C311" s="247" t="s">
        <v>615</v>
      </c>
      <c r="D311" s="194">
        <v>15939.24</v>
      </c>
      <c r="E311" s="194">
        <v>8735.24</v>
      </c>
      <c r="F311" s="45">
        <f t="shared" si="72"/>
        <v>54.803365781555456</v>
      </c>
    </row>
    <row r="312" spans="1:6" ht="12.75" customHeight="1" x14ac:dyDescent="0.25">
      <c r="A312" s="63">
        <v>7112</v>
      </c>
      <c r="B312" s="64" t="s">
        <v>616</v>
      </c>
      <c r="C312" s="247" t="s">
        <v>617</v>
      </c>
      <c r="D312" s="194">
        <v>0</v>
      </c>
      <c r="E312" s="194">
        <v>0</v>
      </c>
      <c r="F312" s="45" t="str">
        <f t="shared" si="72"/>
        <v>-</v>
      </c>
    </row>
    <row r="313" spans="1:6" ht="12.75" customHeight="1" x14ac:dyDescent="0.25">
      <c r="A313" s="63">
        <v>7113</v>
      </c>
      <c r="B313" s="64" t="s">
        <v>618</v>
      </c>
      <c r="C313" s="247" t="s">
        <v>619</v>
      </c>
      <c r="D313" s="194">
        <v>0</v>
      </c>
      <c r="E313" s="194">
        <v>0</v>
      </c>
      <c r="F313" s="45" t="str">
        <f t="shared" si="72"/>
        <v>-</v>
      </c>
    </row>
    <row r="314" spans="1:6" ht="12.75" customHeight="1" x14ac:dyDescent="0.25">
      <c r="A314" s="63">
        <v>712</v>
      </c>
      <c r="B314" s="64" t="s">
        <v>620</v>
      </c>
      <c r="C314" s="247" t="s">
        <v>621</v>
      </c>
      <c r="D314" s="60">
        <f t="shared" ref="D314:E314" si="75">SUM(D315:D320)</f>
        <v>0</v>
      </c>
      <c r="E314" s="60">
        <f t="shared" si="75"/>
        <v>0</v>
      </c>
      <c r="F314" s="45" t="str">
        <f t="shared" si="72"/>
        <v>-</v>
      </c>
    </row>
    <row r="315" spans="1:6" ht="12.75" customHeight="1" x14ac:dyDescent="0.25">
      <c r="A315" s="63">
        <v>7121</v>
      </c>
      <c r="B315" s="64" t="s">
        <v>622</v>
      </c>
      <c r="C315" s="247" t="s">
        <v>623</v>
      </c>
      <c r="D315" s="194">
        <v>0</v>
      </c>
      <c r="E315" s="194">
        <v>0</v>
      </c>
      <c r="F315" s="45" t="str">
        <f t="shared" si="72"/>
        <v>-</v>
      </c>
    </row>
    <row r="316" spans="1:6" ht="12.75" customHeight="1" x14ac:dyDescent="0.25">
      <c r="A316" s="63">
        <v>7122</v>
      </c>
      <c r="B316" s="64" t="s">
        <v>624</v>
      </c>
      <c r="C316" s="247" t="s">
        <v>625</v>
      </c>
      <c r="D316" s="194">
        <v>0</v>
      </c>
      <c r="E316" s="194">
        <v>0</v>
      </c>
      <c r="F316" s="45" t="str">
        <f t="shared" si="72"/>
        <v>-</v>
      </c>
    </row>
    <row r="317" spans="1:6" ht="12.75" customHeight="1" x14ac:dyDescent="0.25">
      <c r="A317" s="63">
        <v>7123</v>
      </c>
      <c r="B317" s="64" t="s">
        <v>626</v>
      </c>
      <c r="C317" s="247" t="s">
        <v>627</v>
      </c>
      <c r="D317" s="194">
        <v>0</v>
      </c>
      <c r="E317" s="194">
        <v>0</v>
      </c>
      <c r="F317" s="45" t="str">
        <f t="shared" si="72"/>
        <v>-</v>
      </c>
    </row>
    <row r="318" spans="1:6" ht="12.75" customHeight="1" x14ac:dyDescent="0.25">
      <c r="A318" s="63">
        <v>7124</v>
      </c>
      <c r="B318" s="64" t="s">
        <v>628</v>
      </c>
      <c r="C318" s="247" t="s">
        <v>629</v>
      </c>
      <c r="D318" s="194">
        <v>0</v>
      </c>
      <c r="E318" s="194">
        <v>0</v>
      </c>
      <c r="F318" s="45" t="str">
        <f t="shared" si="72"/>
        <v>-</v>
      </c>
    </row>
    <row r="319" spans="1:6" ht="12.75" customHeight="1" x14ac:dyDescent="0.25">
      <c r="A319" s="63">
        <v>7125</v>
      </c>
      <c r="B319" s="64" t="s">
        <v>630</v>
      </c>
      <c r="C319" s="247" t="s">
        <v>631</v>
      </c>
      <c r="D319" s="194">
        <v>0</v>
      </c>
      <c r="E319" s="194">
        <v>0</v>
      </c>
      <c r="F319" s="45" t="str">
        <f t="shared" si="72"/>
        <v>-</v>
      </c>
    </row>
    <row r="320" spans="1:6" ht="12.75" customHeight="1" x14ac:dyDescent="0.25">
      <c r="A320" s="63">
        <v>7126</v>
      </c>
      <c r="B320" s="64" t="s">
        <v>632</v>
      </c>
      <c r="C320" s="247" t="s">
        <v>633</v>
      </c>
      <c r="D320" s="194">
        <v>0</v>
      </c>
      <c r="E320" s="194">
        <v>0</v>
      </c>
      <c r="F320" s="45" t="str">
        <f t="shared" si="72"/>
        <v>-</v>
      </c>
    </row>
    <row r="321" spans="1:6" ht="23" x14ac:dyDescent="0.25">
      <c r="A321" s="63">
        <v>72</v>
      </c>
      <c r="B321" s="183" t="s">
        <v>634</v>
      </c>
      <c r="C321" s="247" t="s">
        <v>635</v>
      </c>
      <c r="D321" s="60">
        <f t="shared" ref="D321:E321" si="76">D322+D327+D336+D341+D346+D349</f>
        <v>0</v>
      </c>
      <c r="E321" s="60">
        <f t="shared" si="76"/>
        <v>0</v>
      </c>
      <c r="F321" s="45" t="str">
        <f t="shared" si="72"/>
        <v>-</v>
      </c>
    </row>
    <row r="322" spans="1:6" ht="12.75" customHeight="1" x14ac:dyDescent="0.25">
      <c r="A322" s="63">
        <v>721</v>
      </c>
      <c r="B322" s="64" t="s">
        <v>636</v>
      </c>
      <c r="C322" s="247" t="s">
        <v>637</v>
      </c>
      <c r="D322" s="60">
        <f t="shared" ref="D322:E322" si="77">SUM(D323:D326)</f>
        <v>0</v>
      </c>
      <c r="E322" s="60">
        <f t="shared" si="77"/>
        <v>0</v>
      </c>
      <c r="F322" s="45" t="str">
        <f t="shared" si="72"/>
        <v>-</v>
      </c>
    </row>
    <row r="323" spans="1:6" ht="12.75" customHeight="1" x14ac:dyDescent="0.25">
      <c r="A323" s="63">
        <v>7211</v>
      </c>
      <c r="B323" s="64" t="s">
        <v>638</v>
      </c>
      <c r="C323" s="247" t="s">
        <v>639</v>
      </c>
      <c r="D323" s="194">
        <v>0</v>
      </c>
      <c r="E323" s="194">
        <v>0</v>
      </c>
      <c r="F323" s="45" t="str">
        <f t="shared" si="72"/>
        <v>-</v>
      </c>
    </row>
    <row r="324" spans="1:6" ht="12.75" customHeight="1" x14ac:dyDescent="0.25">
      <c r="A324" s="63">
        <v>7212</v>
      </c>
      <c r="B324" s="64" t="s">
        <v>640</v>
      </c>
      <c r="C324" s="247" t="s">
        <v>641</v>
      </c>
      <c r="D324" s="194">
        <v>0</v>
      </c>
      <c r="E324" s="194">
        <v>0</v>
      </c>
      <c r="F324" s="45" t="str">
        <f t="shared" si="72"/>
        <v>-</v>
      </c>
    </row>
    <row r="325" spans="1:6" ht="12.75" customHeight="1" x14ac:dyDescent="0.25">
      <c r="A325" s="63">
        <v>7213</v>
      </c>
      <c r="B325" s="64" t="s">
        <v>642</v>
      </c>
      <c r="C325" s="247" t="s">
        <v>643</v>
      </c>
      <c r="D325" s="194">
        <v>0</v>
      </c>
      <c r="E325" s="194">
        <v>0</v>
      </c>
      <c r="F325" s="45" t="str">
        <f t="shared" si="72"/>
        <v>-</v>
      </c>
    </row>
    <row r="326" spans="1:6" ht="12.75" customHeight="1" x14ac:dyDescent="0.25">
      <c r="A326" s="63">
        <v>7214</v>
      </c>
      <c r="B326" s="64" t="s">
        <v>644</v>
      </c>
      <c r="C326" s="247" t="s">
        <v>645</v>
      </c>
      <c r="D326" s="194">
        <v>0</v>
      </c>
      <c r="E326" s="194">
        <v>0</v>
      </c>
      <c r="F326" s="45" t="str">
        <f t="shared" si="72"/>
        <v>-</v>
      </c>
    </row>
    <row r="327" spans="1:6" ht="12.75" customHeight="1" x14ac:dyDescent="0.25">
      <c r="A327" s="63">
        <v>722</v>
      </c>
      <c r="B327" s="64" t="s">
        <v>646</v>
      </c>
      <c r="C327" s="247" t="s">
        <v>647</v>
      </c>
      <c r="D327" s="60">
        <f t="shared" ref="D327:E327" si="78">SUM(D328:D335)</f>
        <v>0</v>
      </c>
      <c r="E327" s="60">
        <f t="shared" si="78"/>
        <v>0</v>
      </c>
      <c r="F327" s="45" t="str">
        <f t="shared" si="72"/>
        <v>-</v>
      </c>
    </row>
    <row r="328" spans="1:6" ht="12.75" customHeight="1" x14ac:dyDescent="0.25">
      <c r="A328" s="63">
        <v>7221</v>
      </c>
      <c r="B328" s="64" t="s">
        <v>648</v>
      </c>
      <c r="C328" s="247" t="s">
        <v>649</v>
      </c>
      <c r="D328" s="194">
        <v>0</v>
      </c>
      <c r="E328" s="194">
        <v>0</v>
      </c>
      <c r="F328" s="45" t="str">
        <f t="shared" si="72"/>
        <v>-</v>
      </c>
    </row>
    <row r="329" spans="1:6" ht="12.75" customHeight="1" x14ac:dyDescent="0.25">
      <c r="A329" s="63">
        <v>7222</v>
      </c>
      <c r="B329" s="64" t="s">
        <v>650</v>
      </c>
      <c r="C329" s="247" t="s">
        <v>651</v>
      </c>
      <c r="D329" s="194">
        <v>0</v>
      </c>
      <c r="E329" s="194">
        <v>0</v>
      </c>
      <c r="F329" s="45" t="str">
        <f t="shared" si="72"/>
        <v>-</v>
      </c>
    </row>
    <row r="330" spans="1:6" ht="12.75" customHeight="1" x14ac:dyDescent="0.25">
      <c r="A330" s="63">
        <v>7223</v>
      </c>
      <c r="B330" s="64" t="s">
        <v>652</v>
      </c>
      <c r="C330" s="247" t="s">
        <v>653</v>
      </c>
      <c r="D330" s="194">
        <v>0</v>
      </c>
      <c r="E330" s="194">
        <v>0</v>
      </c>
      <c r="F330" s="45" t="str">
        <f t="shared" si="72"/>
        <v>-</v>
      </c>
    </row>
    <row r="331" spans="1:6" ht="12.75" customHeight="1" x14ac:dyDescent="0.25">
      <c r="A331" s="63">
        <v>7224</v>
      </c>
      <c r="B331" s="64" t="s">
        <v>654</v>
      </c>
      <c r="C331" s="247" t="s">
        <v>655</v>
      </c>
      <c r="D331" s="194">
        <v>0</v>
      </c>
      <c r="E331" s="194">
        <v>0</v>
      </c>
      <c r="F331" s="45" t="str">
        <f t="shared" si="72"/>
        <v>-</v>
      </c>
    </row>
    <row r="332" spans="1:6" ht="12.75" customHeight="1" x14ac:dyDescent="0.25">
      <c r="A332" s="70">
        <v>7225</v>
      </c>
      <c r="B332" s="65" t="s">
        <v>656</v>
      </c>
      <c r="C332" s="278" t="s">
        <v>657</v>
      </c>
      <c r="D332" s="192">
        <v>0</v>
      </c>
      <c r="E332" s="192">
        <v>0</v>
      </c>
      <c r="F332" s="45" t="str">
        <f t="shared" si="72"/>
        <v>-</v>
      </c>
    </row>
    <row r="333" spans="1:6" ht="12.75" customHeight="1" x14ac:dyDescent="0.25">
      <c r="A333" s="63">
        <v>7226</v>
      </c>
      <c r="B333" s="64" t="s">
        <v>658</v>
      </c>
      <c r="C333" s="247" t="s">
        <v>659</v>
      </c>
      <c r="D333" s="194">
        <v>0</v>
      </c>
      <c r="E333" s="194">
        <v>0</v>
      </c>
      <c r="F333" s="45" t="str">
        <f t="shared" si="72"/>
        <v>-</v>
      </c>
    </row>
    <row r="334" spans="1:6" ht="12.75" customHeight="1" x14ac:dyDescent="0.25">
      <c r="A334" s="63">
        <v>7227</v>
      </c>
      <c r="B334" s="64" t="s">
        <v>660</v>
      </c>
      <c r="C334" s="247" t="s">
        <v>661</v>
      </c>
      <c r="D334" s="194">
        <v>0</v>
      </c>
      <c r="E334" s="194">
        <v>0</v>
      </c>
      <c r="F334" s="45" t="str">
        <f t="shared" si="72"/>
        <v>-</v>
      </c>
    </row>
    <row r="335" spans="1:6" ht="12.75" customHeight="1" x14ac:dyDescent="0.25">
      <c r="A335" s="63" t="s">
        <v>662</v>
      </c>
      <c r="B335" s="64" t="s">
        <v>663</v>
      </c>
      <c r="C335" s="247" t="s">
        <v>662</v>
      </c>
      <c r="D335" s="194">
        <v>0</v>
      </c>
      <c r="E335" s="194">
        <v>0</v>
      </c>
      <c r="F335" s="45" t="str">
        <f t="shared" si="72"/>
        <v>-</v>
      </c>
    </row>
    <row r="336" spans="1:6" ht="12.75" customHeight="1" x14ac:dyDescent="0.25">
      <c r="A336" s="63">
        <v>723</v>
      </c>
      <c r="B336" s="183" t="s">
        <v>664</v>
      </c>
      <c r="C336" s="247" t="s">
        <v>665</v>
      </c>
      <c r="D336" s="60">
        <f t="shared" ref="D336:E336" si="79">SUM(D337:D340)</f>
        <v>0</v>
      </c>
      <c r="E336" s="60">
        <f t="shared" si="79"/>
        <v>0</v>
      </c>
      <c r="F336" s="45" t="str">
        <f t="shared" si="72"/>
        <v>-</v>
      </c>
    </row>
    <row r="337" spans="1:6" ht="12.75" customHeight="1" x14ac:dyDescent="0.25">
      <c r="A337" s="63">
        <v>7231</v>
      </c>
      <c r="B337" s="64" t="s">
        <v>666</v>
      </c>
      <c r="C337" s="247" t="s">
        <v>667</v>
      </c>
      <c r="D337" s="194">
        <v>0</v>
      </c>
      <c r="E337" s="194">
        <v>0</v>
      </c>
      <c r="F337" s="45" t="str">
        <f t="shared" si="72"/>
        <v>-</v>
      </c>
    </row>
    <row r="338" spans="1:6" ht="12.75" customHeight="1" x14ac:dyDescent="0.25">
      <c r="A338" s="63">
        <v>7232</v>
      </c>
      <c r="B338" s="64" t="s">
        <v>668</v>
      </c>
      <c r="C338" s="247" t="s">
        <v>669</v>
      </c>
      <c r="D338" s="194">
        <v>0</v>
      </c>
      <c r="E338" s="194">
        <v>0</v>
      </c>
      <c r="F338" s="45" t="str">
        <f t="shared" si="72"/>
        <v>-</v>
      </c>
    </row>
    <row r="339" spans="1:6" ht="12.75" customHeight="1" x14ac:dyDescent="0.25">
      <c r="A339" s="63">
        <v>7233</v>
      </c>
      <c r="B339" s="64" t="s">
        <v>670</v>
      </c>
      <c r="C339" s="247" t="s">
        <v>671</v>
      </c>
      <c r="D339" s="194">
        <v>0</v>
      </c>
      <c r="E339" s="194">
        <v>0</v>
      </c>
      <c r="F339" s="45" t="str">
        <f t="shared" si="72"/>
        <v>-</v>
      </c>
    </row>
    <row r="340" spans="1:6" ht="12.75" customHeight="1" x14ac:dyDescent="0.25">
      <c r="A340" s="63">
        <v>7234</v>
      </c>
      <c r="B340" s="183" t="s">
        <v>672</v>
      </c>
      <c r="C340" s="247" t="s">
        <v>673</v>
      </c>
      <c r="D340" s="194">
        <v>0</v>
      </c>
      <c r="E340" s="194">
        <v>0</v>
      </c>
      <c r="F340" s="45" t="str">
        <f t="shared" si="72"/>
        <v>-</v>
      </c>
    </row>
    <row r="341" spans="1:6" ht="23" x14ac:dyDescent="0.25">
      <c r="A341" s="63">
        <v>724</v>
      </c>
      <c r="B341" s="183" t="s">
        <v>674</v>
      </c>
      <c r="C341" s="247" t="s">
        <v>675</v>
      </c>
      <c r="D341" s="60">
        <f t="shared" ref="D341:E341" si="80">SUM(D342:D345)</f>
        <v>0</v>
      </c>
      <c r="E341" s="60">
        <f t="shared" si="80"/>
        <v>0</v>
      </c>
      <c r="F341" s="45" t="str">
        <f t="shared" si="72"/>
        <v>-</v>
      </c>
    </row>
    <row r="342" spans="1:6" ht="12.75" customHeight="1" x14ac:dyDescent="0.25">
      <c r="A342" s="63">
        <v>7241</v>
      </c>
      <c r="B342" s="64" t="s">
        <v>676</v>
      </c>
      <c r="C342" s="247" t="s">
        <v>677</v>
      </c>
      <c r="D342" s="194">
        <v>0</v>
      </c>
      <c r="E342" s="194">
        <v>0</v>
      </c>
      <c r="F342" s="45" t="str">
        <f t="shared" si="72"/>
        <v>-</v>
      </c>
    </row>
    <row r="343" spans="1:6" ht="12.75" customHeight="1" x14ac:dyDescent="0.25">
      <c r="A343" s="63">
        <v>7242</v>
      </c>
      <c r="B343" s="64" t="s">
        <v>678</v>
      </c>
      <c r="C343" s="247" t="s">
        <v>679</v>
      </c>
      <c r="D343" s="194">
        <v>0</v>
      </c>
      <c r="E343" s="194">
        <v>0</v>
      </c>
      <c r="F343" s="45" t="str">
        <f t="shared" si="72"/>
        <v>-</v>
      </c>
    </row>
    <row r="344" spans="1:6" ht="12.75" customHeight="1" x14ac:dyDescent="0.25">
      <c r="A344" s="63">
        <v>7243</v>
      </c>
      <c r="B344" s="64" t="s">
        <v>680</v>
      </c>
      <c r="C344" s="247" t="s">
        <v>681</v>
      </c>
      <c r="D344" s="194">
        <v>0</v>
      </c>
      <c r="E344" s="194">
        <v>0</v>
      </c>
      <c r="F344" s="45" t="str">
        <f t="shared" si="72"/>
        <v>-</v>
      </c>
    </row>
    <row r="345" spans="1:6" ht="12.75" customHeight="1" x14ac:dyDescent="0.25">
      <c r="A345" s="63">
        <v>7244</v>
      </c>
      <c r="B345" s="64" t="s">
        <v>682</v>
      </c>
      <c r="C345" s="247" t="s">
        <v>683</v>
      </c>
      <c r="D345" s="194">
        <v>0</v>
      </c>
      <c r="E345" s="194">
        <v>0</v>
      </c>
      <c r="F345" s="45" t="str">
        <f t="shared" si="72"/>
        <v>-</v>
      </c>
    </row>
    <row r="346" spans="1:6" ht="12.75" customHeight="1" x14ac:dyDescent="0.25">
      <c r="A346" s="63">
        <v>725</v>
      </c>
      <c r="B346" s="64" t="s">
        <v>684</v>
      </c>
      <c r="C346" s="247" t="s">
        <v>685</v>
      </c>
      <c r="D346" s="60">
        <f t="shared" ref="D346:E346" si="81">SUM(D347:D348)</f>
        <v>0</v>
      </c>
      <c r="E346" s="60">
        <f t="shared" si="81"/>
        <v>0</v>
      </c>
      <c r="F346" s="45" t="str">
        <f t="shared" si="72"/>
        <v>-</v>
      </c>
    </row>
    <row r="347" spans="1:6" ht="12.75" customHeight="1" x14ac:dyDescent="0.25">
      <c r="A347" s="63">
        <v>7251</v>
      </c>
      <c r="B347" s="64" t="s">
        <v>686</v>
      </c>
      <c r="C347" s="247" t="s">
        <v>687</v>
      </c>
      <c r="D347" s="194">
        <v>0</v>
      </c>
      <c r="E347" s="194">
        <v>0</v>
      </c>
      <c r="F347" s="45" t="str">
        <f t="shared" si="72"/>
        <v>-</v>
      </c>
    </row>
    <row r="348" spans="1:6" ht="12.75" customHeight="1" x14ac:dyDescent="0.25">
      <c r="A348" s="63">
        <v>7252</v>
      </c>
      <c r="B348" s="64" t="s">
        <v>688</v>
      </c>
      <c r="C348" s="247" t="s">
        <v>689</v>
      </c>
      <c r="D348" s="194">
        <v>0</v>
      </c>
      <c r="E348" s="194">
        <v>0</v>
      </c>
      <c r="F348" s="45" t="str">
        <f t="shared" si="72"/>
        <v>-</v>
      </c>
    </row>
    <row r="349" spans="1:6" ht="12.75" customHeight="1" x14ac:dyDescent="0.25">
      <c r="A349" s="63">
        <v>726</v>
      </c>
      <c r="B349" s="64" t="s">
        <v>690</v>
      </c>
      <c r="C349" s="247" t="s">
        <v>691</v>
      </c>
      <c r="D349" s="60">
        <f t="shared" ref="D349:E349" si="82">SUM(D350:D353)</f>
        <v>0</v>
      </c>
      <c r="E349" s="60">
        <f t="shared" si="82"/>
        <v>0</v>
      </c>
      <c r="F349" s="45" t="str">
        <f t="shared" si="72"/>
        <v>-</v>
      </c>
    </row>
    <row r="350" spans="1:6" ht="12.75" customHeight="1" x14ac:dyDescent="0.25">
      <c r="A350" s="63">
        <v>7261</v>
      </c>
      <c r="B350" s="64" t="s">
        <v>692</v>
      </c>
      <c r="C350" s="247" t="s">
        <v>693</v>
      </c>
      <c r="D350" s="194">
        <v>0</v>
      </c>
      <c r="E350" s="194">
        <v>0</v>
      </c>
      <c r="F350" s="45" t="str">
        <f t="shared" si="72"/>
        <v>-</v>
      </c>
    </row>
    <row r="351" spans="1:6" ht="12.75" customHeight="1" x14ac:dyDescent="0.25">
      <c r="A351" s="63">
        <v>7262</v>
      </c>
      <c r="B351" s="64" t="s">
        <v>694</v>
      </c>
      <c r="C351" s="247" t="s">
        <v>695</v>
      </c>
      <c r="D351" s="194">
        <v>0</v>
      </c>
      <c r="E351" s="194">
        <v>0</v>
      </c>
      <c r="F351" s="45" t="str">
        <f t="shared" si="72"/>
        <v>-</v>
      </c>
    </row>
    <row r="352" spans="1:6" ht="12.75" customHeight="1" x14ac:dyDescent="0.25">
      <c r="A352" s="63">
        <v>7263</v>
      </c>
      <c r="B352" s="64" t="s">
        <v>696</v>
      </c>
      <c r="C352" s="247" t="s">
        <v>697</v>
      </c>
      <c r="D352" s="194">
        <v>0</v>
      </c>
      <c r="E352" s="194">
        <v>0</v>
      </c>
      <c r="F352" s="45" t="str">
        <f t="shared" si="72"/>
        <v>-</v>
      </c>
    </row>
    <row r="353" spans="1:6" ht="12.75" customHeight="1" x14ac:dyDescent="0.25">
      <c r="A353" s="63">
        <v>7264</v>
      </c>
      <c r="B353" s="64" t="s">
        <v>698</v>
      </c>
      <c r="C353" s="247" t="s">
        <v>699</v>
      </c>
      <c r="D353" s="194">
        <v>0</v>
      </c>
      <c r="E353" s="194">
        <v>0</v>
      </c>
      <c r="F353" s="45" t="str">
        <f t="shared" si="72"/>
        <v>-</v>
      </c>
    </row>
    <row r="354" spans="1:6" ht="11.5" x14ac:dyDescent="0.25">
      <c r="A354" s="63">
        <v>73</v>
      </c>
      <c r="B354" s="64" t="s">
        <v>700</v>
      </c>
      <c r="C354" s="247" t="s">
        <v>701</v>
      </c>
      <c r="D354" s="60">
        <f t="shared" ref="D354:E354" si="83">D355</f>
        <v>0</v>
      </c>
      <c r="E354" s="60">
        <f t="shared" si="83"/>
        <v>0</v>
      </c>
      <c r="F354" s="45" t="str">
        <f t="shared" si="72"/>
        <v>-</v>
      </c>
    </row>
    <row r="355" spans="1:6" ht="23" x14ac:dyDescent="0.25">
      <c r="A355" s="63">
        <v>731</v>
      </c>
      <c r="B355" s="64" t="s">
        <v>702</v>
      </c>
      <c r="C355" s="247" t="s">
        <v>703</v>
      </c>
      <c r="D355" s="60">
        <f t="shared" ref="D355:E355" si="84">SUM(D356:D357)</f>
        <v>0</v>
      </c>
      <c r="E355" s="60">
        <f t="shared" si="84"/>
        <v>0</v>
      </c>
      <c r="F355" s="45" t="str">
        <f t="shared" si="72"/>
        <v>-</v>
      </c>
    </row>
    <row r="356" spans="1:6" ht="12.75" customHeight="1" x14ac:dyDescent="0.25">
      <c r="A356" s="63">
        <v>7311</v>
      </c>
      <c r="B356" s="64" t="s">
        <v>704</v>
      </c>
      <c r="C356" s="247" t="s">
        <v>705</v>
      </c>
      <c r="D356" s="194">
        <v>0</v>
      </c>
      <c r="E356" s="194">
        <v>0</v>
      </c>
      <c r="F356" s="45" t="str">
        <f t="shared" si="72"/>
        <v>-</v>
      </c>
    </row>
    <row r="357" spans="1:6" ht="12.75" customHeight="1" x14ac:dyDescent="0.25">
      <c r="A357" s="63">
        <v>7312</v>
      </c>
      <c r="B357" s="64" t="s">
        <v>706</v>
      </c>
      <c r="C357" s="247" t="s">
        <v>707</v>
      </c>
      <c r="D357" s="194">
        <v>0</v>
      </c>
      <c r="E357" s="194">
        <v>0</v>
      </c>
      <c r="F357" s="45" t="str">
        <f t="shared" si="72"/>
        <v>-</v>
      </c>
    </row>
    <row r="358" spans="1:6" ht="12.75" customHeight="1" x14ac:dyDescent="0.25">
      <c r="A358" s="63">
        <v>74</v>
      </c>
      <c r="B358" s="64" t="s">
        <v>708</v>
      </c>
      <c r="C358" s="247" t="s">
        <v>709</v>
      </c>
      <c r="D358" s="60">
        <f t="shared" ref="D358:E358" si="85">D359</f>
        <v>0</v>
      </c>
      <c r="E358" s="60">
        <f t="shared" si="85"/>
        <v>0</v>
      </c>
      <c r="F358" s="45" t="str">
        <f t="shared" si="72"/>
        <v>-</v>
      </c>
    </row>
    <row r="359" spans="1:6" ht="12.75" customHeight="1" x14ac:dyDescent="0.25">
      <c r="A359" s="63">
        <v>741</v>
      </c>
      <c r="B359" s="64" t="s">
        <v>710</v>
      </c>
      <c r="C359" s="247" t="s">
        <v>711</v>
      </c>
      <c r="D359" s="194">
        <v>0</v>
      </c>
      <c r="E359" s="194">
        <v>0</v>
      </c>
      <c r="F359" s="45" t="str">
        <f t="shared" si="72"/>
        <v>-</v>
      </c>
    </row>
    <row r="360" spans="1:6" ht="12.75" customHeight="1" x14ac:dyDescent="0.25">
      <c r="A360" s="63">
        <v>4</v>
      </c>
      <c r="B360" s="64" t="s">
        <v>712</v>
      </c>
      <c r="C360" s="247" t="s">
        <v>713</v>
      </c>
      <c r="D360" s="60">
        <f t="shared" ref="D360:E360" si="86">D361+D373+D406+D410+D412</f>
        <v>104977.4</v>
      </c>
      <c r="E360" s="60">
        <f t="shared" si="86"/>
        <v>117993.63</v>
      </c>
      <c r="F360" s="45">
        <f t="shared" si="72"/>
        <v>112.39907827780075</v>
      </c>
    </row>
    <row r="361" spans="1:6" ht="12.75" customHeight="1" x14ac:dyDescent="0.25">
      <c r="A361" s="63">
        <v>41</v>
      </c>
      <c r="B361" s="64" t="s">
        <v>714</v>
      </c>
      <c r="C361" s="247" t="s">
        <v>715</v>
      </c>
      <c r="D361" s="60">
        <f t="shared" ref="D361:E361" si="87">D362+D366</f>
        <v>0</v>
      </c>
      <c r="E361" s="60">
        <f t="shared" si="87"/>
        <v>0</v>
      </c>
      <c r="F361" s="45" t="str">
        <f t="shared" si="72"/>
        <v>-</v>
      </c>
    </row>
    <row r="362" spans="1:6" ht="12.75" customHeight="1" x14ac:dyDescent="0.25">
      <c r="A362" s="63">
        <v>411</v>
      </c>
      <c r="B362" s="64" t="s">
        <v>716</v>
      </c>
      <c r="C362" s="247" t="s">
        <v>717</v>
      </c>
      <c r="D362" s="60">
        <f t="shared" ref="D362:E362" si="88">SUM(D363:D365)</f>
        <v>0</v>
      </c>
      <c r="E362" s="60">
        <f t="shared" si="88"/>
        <v>0</v>
      </c>
      <c r="F362" s="45" t="str">
        <f t="shared" si="72"/>
        <v>-</v>
      </c>
    </row>
    <row r="363" spans="1:6" ht="12.75" customHeight="1" x14ac:dyDescent="0.25">
      <c r="A363" s="63">
        <v>4111</v>
      </c>
      <c r="B363" s="64" t="s">
        <v>614</v>
      </c>
      <c r="C363" s="247" t="s">
        <v>718</v>
      </c>
      <c r="D363" s="194">
        <v>0</v>
      </c>
      <c r="E363" s="194">
        <v>0</v>
      </c>
      <c r="F363" s="45" t="str">
        <f t="shared" si="72"/>
        <v>-</v>
      </c>
    </row>
    <row r="364" spans="1:6" ht="12.75" customHeight="1" x14ac:dyDescent="0.25">
      <c r="A364" s="63">
        <v>4112</v>
      </c>
      <c r="B364" s="64" t="s">
        <v>616</v>
      </c>
      <c r="C364" s="247" t="s">
        <v>719</v>
      </c>
      <c r="D364" s="194">
        <v>0</v>
      </c>
      <c r="E364" s="194">
        <v>0</v>
      </c>
      <c r="F364" s="45" t="str">
        <f t="shared" si="72"/>
        <v>-</v>
      </c>
    </row>
    <row r="365" spans="1:6" ht="12.75" customHeight="1" x14ac:dyDescent="0.25">
      <c r="A365" s="63">
        <v>4113</v>
      </c>
      <c r="B365" s="64" t="s">
        <v>720</v>
      </c>
      <c r="C365" s="247" t="s">
        <v>721</v>
      </c>
      <c r="D365" s="194">
        <v>0</v>
      </c>
      <c r="E365" s="194">
        <v>0</v>
      </c>
      <c r="F365" s="45" t="str">
        <f t="shared" si="72"/>
        <v>-</v>
      </c>
    </row>
    <row r="366" spans="1:6" ht="12.75" customHeight="1" x14ac:dyDescent="0.25">
      <c r="A366" s="63">
        <v>412</v>
      </c>
      <c r="B366" s="64" t="s">
        <v>722</v>
      </c>
      <c r="C366" s="247" t="s">
        <v>723</v>
      </c>
      <c r="D366" s="60">
        <f t="shared" ref="D366:E366" si="89">SUM(D367:D372)</f>
        <v>0</v>
      </c>
      <c r="E366" s="60">
        <f t="shared" si="89"/>
        <v>0</v>
      </c>
      <c r="F366" s="45" t="str">
        <f t="shared" si="72"/>
        <v>-</v>
      </c>
    </row>
    <row r="367" spans="1:6" ht="12.75" customHeight="1" x14ac:dyDescent="0.25">
      <c r="A367" s="63">
        <v>4121</v>
      </c>
      <c r="B367" s="64" t="s">
        <v>622</v>
      </c>
      <c r="C367" s="247" t="s">
        <v>724</v>
      </c>
      <c r="D367" s="194">
        <v>0</v>
      </c>
      <c r="E367" s="194">
        <v>0</v>
      </c>
      <c r="F367" s="45" t="str">
        <f t="shared" si="72"/>
        <v>-</v>
      </c>
    </row>
    <row r="368" spans="1:6" ht="12.75" customHeight="1" x14ac:dyDescent="0.25">
      <c r="A368" s="63">
        <v>4122</v>
      </c>
      <c r="B368" s="64" t="s">
        <v>624</v>
      </c>
      <c r="C368" s="247" t="s">
        <v>725</v>
      </c>
      <c r="D368" s="194">
        <v>0</v>
      </c>
      <c r="E368" s="194">
        <v>0</v>
      </c>
      <c r="F368" s="45" t="str">
        <f t="shared" si="72"/>
        <v>-</v>
      </c>
    </row>
    <row r="369" spans="1:6" ht="12.75" customHeight="1" x14ac:dyDescent="0.25">
      <c r="A369" s="63">
        <v>4123</v>
      </c>
      <c r="B369" s="64" t="s">
        <v>626</v>
      </c>
      <c r="C369" s="247" t="s">
        <v>726</v>
      </c>
      <c r="D369" s="194">
        <v>0</v>
      </c>
      <c r="E369" s="194">
        <v>0</v>
      </c>
      <c r="F369" s="45" t="str">
        <f t="shared" si="72"/>
        <v>-</v>
      </c>
    </row>
    <row r="370" spans="1:6" ht="12.75" customHeight="1" x14ac:dyDescent="0.25">
      <c r="A370" s="63">
        <v>4124</v>
      </c>
      <c r="B370" s="64" t="s">
        <v>628</v>
      </c>
      <c r="C370" s="247" t="s">
        <v>727</v>
      </c>
      <c r="D370" s="194">
        <v>0</v>
      </c>
      <c r="E370" s="194">
        <v>0</v>
      </c>
      <c r="F370" s="45" t="str">
        <f t="shared" si="72"/>
        <v>-</v>
      </c>
    </row>
    <row r="371" spans="1:6" ht="12.75" customHeight="1" x14ac:dyDescent="0.25">
      <c r="A371" s="63">
        <v>4125</v>
      </c>
      <c r="B371" s="64" t="s">
        <v>630</v>
      </c>
      <c r="C371" s="247" t="s">
        <v>728</v>
      </c>
      <c r="D371" s="194">
        <v>0</v>
      </c>
      <c r="E371" s="194">
        <v>0</v>
      </c>
      <c r="F371" s="45" t="str">
        <f t="shared" si="72"/>
        <v>-</v>
      </c>
    </row>
    <row r="372" spans="1:6" ht="12.75" customHeight="1" x14ac:dyDescent="0.25">
      <c r="A372" s="63">
        <v>4126</v>
      </c>
      <c r="B372" s="64" t="s">
        <v>632</v>
      </c>
      <c r="C372" s="247" t="s">
        <v>729</v>
      </c>
      <c r="D372" s="194">
        <v>0</v>
      </c>
      <c r="E372" s="194">
        <v>0</v>
      </c>
      <c r="F372" s="45" t="str">
        <f t="shared" si="72"/>
        <v>-</v>
      </c>
    </row>
    <row r="373" spans="1:6" ht="23" x14ac:dyDescent="0.25">
      <c r="A373" s="63">
        <v>42</v>
      </c>
      <c r="B373" s="183" t="s">
        <v>730</v>
      </c>
      <c r="C373" s="247" t="s">
        <v>731</v>
      </c>
      <c r="D373" s="60">
        <f t="shared" ref="D373:E373" si="90">D374+D379+D388+D393+D398+D401</f>
        <v>104977.4</v>
      </c>
      <c r="E373" s="60">
        <f t="shared" si="90"/>
        <v>117993.63</v>
      </c>
      <c r="F373" s="45">
        <f t="shared" si="72"/>
        <v>112.39907827780075</v>
      </c>
    </row>
    <row r="374" spans="1:6" ht="12.75" customHeight="1" x14ac:dyDescent="0.25">
      <c r="A374" s="63">
        <v>421</v>
      </c>
      <c r="B374" s="64" t="s">
        <v>732</v>
      </c>
      <c r="C374" s="247" t="s">
        <v>733</v>
      </c>
      <c r="D374" s="60">
        <f t="shared" ref="D374:E374" si="91">SUM(D375:D378)</f>
        <v>35457.5</v>
      </c>
      <c r="E374" s="60">
        <f t="shared" si="91"/>
        <v>85029.58</v>
      </c>
      <c r="F374" s="45">
        <f t="shared" si="72"/>
        <v>239.80703659310444</v>
      </c>
    </row>
    <row r="375" spans="1:6" ht="12.75" customHeight="1" x14ac:dyDescent="0.25">
      <c r="A375" s="63">
        <v>4211</v>
      </c>
      <c r="B375" s="64" t="s">
        <v>638</v>
      </c>
      <c r="C375" s="247" t="s">
        <v>734</v>
      </c>
      <c r="D375" s="194">
        <v>0</v>
      </c>
      <c r="E375" s="194">
        <v>0</v>
      </c>
      <c r="F375" s="45" t="str">
        <f t="shared" si="72"/>
        <v>-</v>
      </c>
    </row>
    <row r="376" spans="1:6" ht="12.75" customHeight="1" x14ac:dyDescent="0.25">
      <c r="A376" s="63">
        <v>4212</v>
      </c>
      <c r="B376" s="64" t="s">
        <v>640</v>
      </c>
      <c r="C376" s="247" t="s">
        <v>735</v>
      </c>
      <c r="D376" s="194">
        <v>32457.5</v>
      </c>
      <c r="E376" s="194">
        <v>60309.58</v>
      </c>
      <c r="F376" s="45">
        <f t="shared" si="72"/>
        <v>185.81092197489025</v>
      </c>
    </row>
    <row r="377" spans="1:6" ht="12.75" customHeight="1" x14ac:dyDescent="0.25">
      <c r="A377" s="63">
        <v>4213</v>
      </c>
      <c r="B377" s="64" t="s">
        <v>642</v>
      </c>
      <c r="C377" s="247" t="s">
        <v>736</v>
      </c>
      <c r="D377" s="194">
        <v>0</v>
      </c>
      <c r="E377" s="194">
        <v>24720</v>
      </c>
      <c r="F377" s="45" t="str">
        <f t="shared" si="72"/>
        <v>-</v>
      </c>
    </row>
    <row r="378" spans="1:6" ht="12.75" customHeight="1" x14ac:dyDescent="0.25">
      <c r="A378" s="63">
        <v>4214</v>
      </c>
      <c r="B378" s="64" t="s">
        <v>644</v>
      </c>
      <c r="C378" s="247" t="s">
        <v>737</v>
      </c>
      <c r="D378" s="194">
        <v>3000</v>
      </c>
      <c r="E378" s="194">
        <v>0</v>
      </c>
      <c r="F378" s="45">
        <f t="shared" si="72"/>
        <v>0</v>
      </c>
    </row>
    <row r="379" spans="1:6" ht="12.75" customHeight="1" x14ac:dyDescent="0.25">
      <c r="A379" s="63">
        <v>422</v>
      </c>
      <c r="B379" s="64" t="s">
        <v>738</v>
      </c>
      <c r="C379" s="247" t="s">
        <v>739</v>
      </c>
      <c r="D379" s="60">
        <f t="shared" ref="D379:E379" si="92">SUM(D380:D387)</f>
        <v>69519.899999999994</v>
      </c>
      <c r="E379" s="60">
        <f t="shared" si="92"/>
        <v>27205.3</v>
      </c>
      <c r="F379" s="45">
        <f t="shared" si="72"/>
        <v>39.133111526339945</v>
      </c>
    </row>
    <row r="380" spans="1:6" ht="12.75" customHeight="1" x14ac:dyDescent="0.25">
      <c r="A380" s="63">
        <v>4221</v>
      </c>
      <c r="B380" s="64" t="s">
        <v>648</v>
      </c>
      <c r="C380" s="247" t="s">
        <v>740</v>
      </c>
      <c r="D380" s="194">
        <v>2647.09</v>
      </c>
      <c r="E380" s="194">
        <v>1104.95</v>
      </c>
      <c r="F380" s="45">
        <f t="shared" si="72"/>
        <v>41.742063926802643</v>
      </c>
    </row>
    <row r="381" spans="1:6" ht="12.75" customHeight="1" x14ac:dyDescent="0.25">
      <c r="A381" s="63">
        <v>4222</v>
      </c>
      <c r="B381" s="64" t="s">
        <v>741</v>
      </c>
      <c r="C381" s="247" t="s">
        <v>742</v>
      </c>
      <c r="D381" s="194">
        <v>0</v>
      </c>
      <c r="E381" s="194">
        <v>0</v>
      </c>
      <c r="F381" s="45" t="str">
        <f t="shared" si="72"/>
        <v>-</v>
      </c>
    </row>
    <row r="382" spans="1:6" ht="12.75" customHeight="1" x14ac:dyDescent="0.25">
      <c r="A382" s="63">
        <v>4223</v>
      </c>
      <c r="B382" s="64" t="s">
        <v>652</v>
      </c>
      <c r="C382" s="247" t="s">
        <v>743</v>
      </c>
      <c r="D382" s="194">
        <v>1015.31</v>
      </c>
      <c r="E382" s="194">
        <v>0</v>
      </c>
      <c r="F382" s="45">
        <f t="shared" si="72"/>
        <v>0</v>
      </c>
    </row>
    <row r="383" spans="1:6" ht="12.75" customHeight="1" x14ac:dyDescent="0.25">
      <c r="A383" s="63">
        <v>4224</v>
      </c>
      <c r="B383" s="64" t="s">
        <v>654</v>
      </c>
      <c r="C383" s="247" t="s">
        <v>744</v>
      </c>
      <c r="D383" s="194">
        <v>0</v>
      </c>
      <c r="E383" s="194">
        <v>0</v>
      </c>
      <c r="F383" s="45" t="str">
        <f t="shared" si="72"/>
        <v>-</v>
      </c>
    </row>
    <row r="384" spans="1:6" ht="12.75" customHeight="1" x14ac:dyDescent="0.25">
      <c r="A384" s="70">
        <v>4225</v>
      </c>
      <c r="B384" s="65" t="s">
        <v>656</v>
      </c>
      <c r="C384" s="278" t="s">
        <v>745</v>
      </c>
      <c r="D384" s="192">
        <v>0</v>
      </c>
      <c r="E384" s="192">
        <v>0</v>
      </c>
      <c r="F384" s="71" t="str">
        <f t="shared" si="72"/>
        <v>-</v>
      </c>
    </row>
    <row r="385" spans="1:6" ht="12.75" customHeight="1" x14ac:dyDescent="0.25">
      <c r="A385" s="63">
        <v>4226</v>
      </c>
      <c r="B385" s="64" t="s">
        <v>658</v>
      </c>
      <c r="C385" s="247" t="s">
        <v>746</v>
      </c>
      <c r="D385" s="194">
        <v>0</v>
      </c>
      <c r="E385" s="194">
        <v>0</v>
      </c>
      <c r="F385" s="45" t="str">
        <f t="shared" si="72"/>
        <v>-</v>
      </c>
    </row>
    <row r="386" spans="1:6" ht="12.75" customHeight="1" x14ac:dyDescent="0.25">
      <c r="A386" s="63">
        <v>4227</v>
      </c>
      <c r="B386" s="183" t="s">
        <v>660</v>
      </c>
      <c r="C386" s="247" t="s">
        <v>747</v>
      </c>
      <c r="D386" s="194">
        <v>65857.5</v>
      </c>
      <c r="E386" s="194">
        <v>26100.35</v>
      </c>
      <c r="F386" s="45">
        <f t="shared" si="72"/>
        <v>39.631552974224647</v>
      </c>
    </row>
    <row r="387" spans="1:6" ht="12.75" customHeight="1" x14ac:dyDescent="0.25">
      <c r="A387" s="63" t="s">
        <v>748</v>
      </c>
      <c r="B387" s="183" t="s">
        <v>663</v>
      </c>
      <c r="C387" s="247" t="s">
        <v>748</v>
      </c>
      <c r="D387" s="194">
        <v>0</v>
      </c>
      <c r="E387" s="194">
        <v>0</v>
      </c>
      <c r="F387" s="45" t="str">
        <f t="shared" si="72"/>
        <v>-</v>
      </c>
    </row>
    <row r="388" spans="1:6" ht="12.75" customHeight="1" x14ac:dyDescent="0.25">
      <c r="A388" s="63">
        <v>423</v>
      </c>
      <c r="B388" s="64" t="s">
        <v>749</v>
      </c>
      <c r="C388" s="247" t="s">
        <v>750</v>
      </c>
      <c r="D388" s="60">
        <f t="shared" ref="D388:E388" si="93">SUM(D389:D392)</f>
        <v>0</v>
      </c>
      <c r="E388" s="60">
        <f t="shared" si="93"/>
        <v>0</v>
      </c>
      <c r="F388" s="45" t="str">
        <f t="shared" si="72"/>
        <v>-</v>
      </c>
    </row>
    <row r="389" spans="1:6" ht="12.75" customHeight="1" x14ac:dyDescent="0.25">
      <c r="A389" s="63">
        <v>4231</v>
      </c>
      <c r="B389" s="64" t="s">
        <v>666</v>
      </c>
      <c r="C389" s="247" t="s">
        <v>751</v>
      </c>
      <c r="D389" s="194">
        <v>0</v>
      </c>
      <c r="E389" s="194">
        <v>0</v>
      </c>
      <c r="F389" s="45" t="str">
        <f t="shared" si="72"/>
        <v>-</v>
      </c>
    </row>
    <row r="390" spans="1:6" ht="12.75" customHeight="1" x14ac:dyDescent="0.25">
      <c r="A390" s="63">
        <v>4232</v>
      </c>
      <c r="B390" s="64" t="s">
        <v>668</v>
      </c>
      <c r="C390" s="247" t="s">
        <v>752</v>
      </c>
      <c r="D390" s="194">
        <v>0</v>
      </c>
      <c r="E390" s="194">
        <v>0</v>
      </c>
      <c r="F390" s="45" t="str">
        <f t="shared" si="72"/>
        <v>-</v>
      </c>
    </row>
    <row r="391" spans="1:6" ht="12.75" customHeight="1" x14ac:dyDescent="0.25">
      <c r="A391" s="63">
        <v>4233</v>
      </c>
      <c r="B391" s="64" t="s">
        <v>670</v>
      </c>
      <c r="C391" s="247" t="s">
        <v>753</v>
      </c>
      <c r="D391" s="194">
        <v>0</v>
      </c>
      <c r="E391" s="194">
        <v>0</v>
      </c>
      <c r="F391" s="45" t="str">
        <f t="shared" si="72"/>
        <v>-</v>
      </c>
    </row>
    <row r="392" spans="1:6" ht="12.75" customHeight="1" x14ac:dyDescent="0.25">
      <c r="A392" s="63">
        <v>4234</v>
      </c>
      <c r="B392" s="183" t="s">
        <v>672</v>
      </c>
      <c r="C392" s="247" t="s">
        <v>754</v>
      </c>
      <c r="D392" s="194">
        <v>0</v>
      </c>
      <c r="E392" s="194">
        <v>0</v>
      </c>
      <c r="F392" s="45" t="str">
        <f t="shared" si="72"/>
        <v>-</v>
      </c>
    </row>
    <row r="393" spans="1:6" ht="12.75" customHeight="1" x14ac:dyDescent="0.25">
      <c r="A393" s="63">
        <v>424</v>
      </c>
      <c r="B393" s="64" t="s">
        <v>755</v>
      </c>
      <c r="C393" s="247" t="s">
        <v>756</v>
      </c>
      <c r="D393" s="60">
        <f t="shared" ref="D393:E393" si="94">SUM(D394:D397)</f>
        <v>0</v>
      </c>
      <c r="E393" s="60">
        <f t="shared" si="94"/>
        <v>0</v>
      </c>
      <c r="F393" s="45" t="str">
        <f t="shared" si="72"/>
        <v>-</v>
      </c>
    </row>
    <row r="394" spans="1:6" ht="12.75" customHeight="1" x14ac:dyDescent="0.25">
      <c r="A394" s="63">
        <v>4241</v>
      </c>
      <c r="B394" s="64" t="s">
        <v>757</v>
      </c>
      <c r="C394" s="247" t="s">
        <v>758</v>
      </c>
      <c r="D394" s="194">
        <v>0</v>
      </c>
      <c r="E394" s="194">
        <v>0</v>
      </c>
      <c r="F394" s="45" t="str">
        <f t="shared" si="72"/>
        <v>-</v>
      </c>
    </row>
    <row r="395" spans="1:6" ht="12.75" customHeight="1" x14ac:dyDescent="0.25">
      <c r="A395" s="63">
        <v>4242</v>
      </c>
      <c r="B395" s="64" t="s">
        <v>678</v>
      </c>
      <c r="C395" s="247" t="s">
        <v>759</v>
      </c>
      <c r="D395" s="194">
        <v>0</v>
      </c>
      <c r="E395" s="194">
        <v>0</v>
      </c>
      <c r="F395" s="45" t="str">
        <f t="shared" si="72"/>
        <v>-</v>
      </c>
    </row>
    <row r="396" spans="1:6" ht="12.75" customHeight="1" x14ac:dyDescent="0.25">
      <c r="A396" s="63">
        <v>4243</v>
      </c>
      <c r="B396" s="64" t="s">
        <v>680</v>
      </c>
      <c r="C396" s="247" t="s">
        <v>760</v>
      </c>
      <c r="D396" s="194">
        <v>0</v>
      </c>
      <c r="E396" s="194">
        <v>0</v>
      </c>
      <c r="F396" s="45" t="str">
        <f t="shared" si="72"/>
        <v>-</v>
      </c>
    </row>
    <row r="397" spans="1:6" ht="12.75" customHeight="1" x14ac:dyDescent="0.25">
      <c r="A397" s="63">
        <v>4244</v>
      </c>
      <c r="B397" s="64" t="s">
        <v>682</v>
      </c>
      <c r="C397" s="247" t="s">
        <v>761</v>
      </c>
      <c r="D397" s="194">
        <v>0</v>
      </c>
      <c r="E397" s="194">
        <v>0</v>
      </c>
      <c r="F397" s="45" t="str">
        <f t="shared" si="72"/>
        <v>-</v>
      </c>
    </row>
    <row r="398" spans="1:6" ht="12.75" customHeight="1" x14ac:dyDescent="0.25">
      <c r="A398" s="63">
        <v>425</v>
      </c>
      <c r="B398" s="64" t="s">
        <v>762</v>
      </c>
      <c r="C398" s="247" t="s">
        <v>763</v>
      </c>
      <c r="D398" s="60">
        <f t="shared" ref="D398:E398" si="95">SUM(D399:D400)</f>
        <v>0</v>
      </c>
      <c r="E398" s="60">
        <f t="shared" si="95"/>
        <v>0</v>
      </c>
      <c r="F398" s="45" t="str">
        <f t="shared" si="72"/>
        <v>-</v>
      </c>
    </row>
    <row r="399" spans="1:6" ht="12.75" customHeight="1" x14ac:dyDescent="0.25">
      <c r="A399" s="63">
        <v>4251</v>
      </c>
      <c r="B399" s="64" t="s">
        <v>764</v>
      </c>
      <c r="C399" s="247" t="s">
        <v>765</v>
      </c>
      <c r="D399" s="194">
        <v>0</v>
      </c>
      <c r="E399" s="194">
        <v>0</v>
      </c>
      <c r="F399" s="45" t="str">
        <f t="shared" si="72"/>
        <v>-</v>
      </c>
    </row>
    <row r="400" spans="1:6" ht="12.75" customHeight="1" x14ac:dyDescent="0.25">
      <c r="A400" s="63">
        <v>4252</v>
      </c>
      <c r="B400" s="64" t="s">
        <v>688</v>
      </c>
      <c r="C400" s="247" t="s">
        <v>766</v>
      </c>
      <c r="D400" s="194">
        <v>0</v>
      </c>
      <c r="E400" s="194">
        <v>0</v>
      </c>
      <c r="F400" s="45" t="str">
        <f t="shared" si="72"/>
        <v>-</v>
      </c>
    </row>
    <row r="401" spans="1:6" ht="12.75" customHeight="1" x14ac:dyDescent="0.25">
      <c r="A401" s="63">
        <v>426</v>
      </c>
      <c r="B401" s="64" t="s">
        <v>767</v>
      </c>
      <c r="C401" s="247" t="s">
        <v>768</v>
      </c>
      <c r="D401" s="60">
        <f t="shared" ref="D401:E401" si="96">SUM(D402:D405)</f>
        <v>0</v>
      </c>
      <c r="E401" s="60">
        <f t="shared" si="96"/>
        <v>5758.75</v>
      </c>
      <c r="F401" s="45" t="str">
        <f t="shared" si="72"/>
        <v>-</v>
      </c>
    </row>
    <row r="402" spans="1:6" ht="12.75" customHeight="1" x14ac:dyDescent="0.25">
      <c r="A402" s="63">
        <v>4261</v>
      </c>
      <c r="B402" s="64" t="s">
        <v>692</v>
      </c>
      <c r="C402" s="247" t="s">
        <v>769</v>
      </c>
      <c r="D402" s="194">
        <v>0</v>
      </c>
      <c r="E402" s="194">
        <v>0</v>
      </c>
      <c r="F402" s="45" t="str">
        <f t="shared" si="72"/>
        <v>-</v>
      </c>
    </row>
    <row r="403" spans="1:6" ht="12.75" customHeight="1" x14ac:dyDescent="0.25">
      <c r="A403" s="63">
        <v>4262</v>
      </c>
      <c r="B403" s="64" t="s">
        <v>694</v>
      </c>
      <c r="C403" s="247" t="s">
        <v>770</v>
      </c>
      <c r="D403" s="194">
        <v>0</v>
      </c>
      <c r="E403" s="194">
        <v>5758.75</v>
      </c>
      <c r="F403" s="45" t="str">
        <f t="shared" si="72"/>
        <v>-</v>
      </c>
    </row>
    <row r="404" spans="1:6" ht="12.75" customHeight="1" x14ac:dyDescent="0.25">
      <c r="A404" s="63">
        <v>4263</v>
      </c>
      <c r="B404" s="64" t="s">
        <v>696</v>
      </c>
      <c r="C404" s="247" t="s">
        <v>771</v>
      </c>
      <c r="D404" s="194">
        <v>0</v>
      </c>
      <c r="E404" s="194">
        <v>0</v>
      </c>
      <c r="F404" s="45" t="str">
        <f t="shared" si="72"/>
        <v>-</v>
      </c>
    </row>
    <row r="405" spans="1:6" ht="12.75" customHeight="1" x14ac:dyDescent="0.25">
      <c r="A405" s="63">
        <v>4264</v>
      </c>
      <c r="B405" s="64" t="s">
        <v>698</v>
      </c>
      <c r="C405" s="247" t="s">
        <v>772</v>
      </c>
      <c r="D405" s="194">
        <v>0</v>
      </c>
      <c r="E405" s="194">
        <v>0</v>
      </c>
      <c r="F405" s="45" t="str">
        <f t="shared" si="72"/>
        <v>-</v>
      </c>
    </row>
    <row r="406" spans="1:6" ht="11.5" x14ac:dyDescent="0.25">
      <c r="A406" s="63">
        <v>43</v>
      </c>
      <c r="B406" s="64" t="s">
        <v>773</v>
      </c>
      <c r="C406" s="247" t="s">
        <v>774</v>
      </c>
      <c r="D406" s="60">
        <f t="shared" ref="D406:E406" si="97">D407</f>
        <v>0</v>
      </c>
      <c r="E406" s="60">
        <f t="shared" si="97"/>
        <v>0</v>
      </c>
      <c r="F406" s="45" t="str">
        <f t="shared" si="72"/>
        <v>-</v>
      </c>
    </row>
    <row r="407" spans="1:6" ht="12.75" customHeight="1" x14ac:dyDescent="0.25">
      <c r="A407" s="63">
        <v>431</v>
      </c>
      <c r="B407" s="64" t="s">
        <v>775</v>
      </c>
      <c r="C407" s="247" t="s">
        <v>776</v>
      </c>
      <c r="D407" s="60">
        <f t="shared" ref="D407:E407" si="98">SUM(D408:D409)</f>
        <v>0</v>
      </c>
      <c r="E407" s="60">
        <f t="shared" si="98"/>
        <v>0</v>
      </c>
      <c r="F407" s="45" t="str">
        <f t="shared" si="72"/>
        <v>-</v>
      </c>
    </row>
    <row r="408" spans="1:6" ht="12.75" customHeight="1" x14ac:dyDescent="0.25">
      <c r="A408" s="63">
        <v>4311</v>
      </c>
      <c r="B408" s="64" t="s">
        <v>704</v>
      </c>
      <c r="C408" s="247" t="s">
        <v>777</v>
      </c>
      <c r="D408" s="194">
        <v>0</v>
      </c>
      <c r="E408" s="194">
        <v>0</v>
      </c>
      <c r="F408" s="45" t="str">
        <f t="shared" si="72"/>
        <v>-</v>
      </c>
    </row>
    <row r="409" spans="1:6" ht="12.75" customHeight="1" x14ac:dyDescent="0.25">
      <c r="A409" s="63">
        <v>4312</v>
      </c>
      <c r="B409" s="64" t="s">
        <v>706</v>
      </c>
      <c r="C409" s="247" t="s">
        <v>778</v>
      </c>
      <c r="D409" s="194">
        <v>0</v>
      </c>
      <c r="E409" s="194">
        <v>0</v>
      </c>
      <c r="F409" s="45" t="str">
        <f t="shared" si="72"/>
        <v>-</v>
      </c>
    </row>
    <row r="410" spans="1:6" ht="12.75" customHeight="1" x14ac:dyDescent="0.25">
      <c r="A410" s="63">
        <v>44</v>
      </c>
      <c r="B410" s="64" t="s">
        <v>779</v>
      </c>
      <c r="C410" s="247" t="s">
        <v>780</v>
      </c>
      <c r="D410" s="60">
        <f t="shared" ref="D410:E410" si="99">D411</f>
        <v>0</v>
      </c>
      <c r="E410" s="60">
        <f t="shared" si="99"/>
        <v>0</v>
      </c>
      <c r="F410" s="45" t="str">
        <f t="shared" si="72"/>
        <v>-</v>
      </c>
    </row>
    <row r="411" spans="1:6" ht="12.75" customHeight="1" x14ac:dyDescent="0.25">
      <c r="A411" s="63">
        <v>441</v>
      </c>
      <c r="B411" s="64" t="s">
        <v>781</v>
      </c>
      <c r="C411" s="247" t="s">
        <v>782</v>
      </c>
      <c r="D411" s="194">
        <v>0</v>
      </c>
      <c r="E411" s="194">
        <v>0</v>
      </c>
      <c r="F411" s="45" t="str">
        <f t="shared" si="72"/>
        <v>-</v>
      </c>
    </row>
    <row r="412" spans="1:6" ht="12.75" customHeight="1" x14ac:dyDescent="0.25">
      <c r="A412" s="63">
        <v>45</v>
      </c>
      <c r="B412" s="64" t="s">
        <v>783</v>
      </c>
      <c r="C412" s="247" t="s">
        <v>784</v>
      </c>
      <c r="D412" s="60">
        <f t="shared" ref="D412:E412" si="100">SUM(D413:D416)</f>
        <v>0</v>
      </c>
      <c r="E412" s="60">
        <f t="shared" si="100"/>
        <v>0</v>
      </c>
      <c r="F412" s="45" t="str">
        <f t="shared" si="72"/>
        <v>-</v>
      </c>
    </row>
    <row r="413" spans="1:6" ht="12.75" customHeight="1" x14ac:dyDescent="0.25">
      <c r="A413" s="63">
        <v>451</v>
      </c>
      <c r="B413" s="64" t="s">
        <v>785</v>
      </c>
      <c r="C413" s="247" t="s">
        <v>786</v>
      </c>
      <c r="D413" s="194">
        <v>0</v>
      </c>
      <c r="E413" s="194">
        <v>0</v>
      </c>
      <c r="F413" s="45" t="str">
        <f t="shared" si="72"/>
        <v>-</v>
      </c>
    </row>
    <row r="414" spans="1:6" ht="12.75" customHeight="1" x14ac:dyDescent="0.25">
      <c r="A414" s="63">
        <v>452</v>
      </c>
      <c r="B414" s="64" t="s">
        <v>787</v>
      </c>
      <c r="C414" s="247" t="s">
        <v>788</v>
      </c>
      <c r="D414" s="194">
        <v>0</v>
      </c>
      <c r="E414" s="194">
        <v>0</v>
      </c>
      <c r="F414" s="45" t="str">
        <f t="shared" si="72"/>
        <v>-</v>
      </c>
    </row>
    <row r="415" spans="1:6" ht="12.75" customHeight="1" x14ac:dyDescent="0.25">
      <c r="A415" s="63">
        <v>453</v>
      </c>
      <c r="B415" s="64" t="s">
        <v>789</v>
      </c>
      <c r="C415" s="247" t="s">
        <v>790</v>
      </c>
      <c r="D415" s="194">
        <v>0</v>
      </c>
      <c r="E415" s="194">
        <v>0</v>
      </c>
      <c r="F415" s="45" t="str">
        <f t="shared" si="72"/>
        <v>-</v>
      </c>
    </row>
    <row r="416" spans="1:6" ht="12.75" customHeight="1" x14ac:dyDescent="0.25">
      <c r="A416" s="63">
        <v>454</v>
      </c>
      <c r="B416" s="64" t="s">
        <v>791</v>
      </c>
      <c r="C416" s="247" t="s">
        <v>792</v>
      </c>
      <c r="D416" s="194">
        <v>0</v>
      </c>
      <c r="E416" s="194">
        <v>0</v>
      </c>
      <c r="F416" s="45" t="str">
        <f t="shared" si="72"/>
        <v>-</v>
      </c>
    </row>
    <row r="417" spans="1:6" ht="12.75" customHeight="1" x14ac:dyDescent="0.25">
      <c r="A417" s="63" t="s">
        <v>582</v>
      </c>
      <c r="B417" s="64" t="s">
        <v>793</v>
      </c>
      <c r="C417" s="247" t="s">
        <v>794</v>
      </c>
      <c r="D417" s="60">
        <f t="shared" ref="D417:E417" si="101">IF(D308&gt;=D360,D308-D360,0)</f>
        <v>0</v>
      </c>
      <c r="E417" s="60">
        <f t="shared" si="101"/>
        <v>0</v>
      </c>
      <c r="F417" s="45" t="str">
        <f t="shared" si="72"/>
        <v>-</v>
      </c>
    </row>
    <row r="418" spans="1:6" ht="12.75" customHeight="1" x14ac:dyDescent="0.25">
      <c r="A418" s="63" t="s">
        <v>582</v>
      </c>
      <c r="B418" s="64" t="s">
        <v>795</v>
      </c>
      <c r="C418" s="247" t="s">
        <v>796</v>
      </c>
      <c r="D418" s="60">
        <f t="shared" ref="D418:E418" si="102">IF(D360&gt;=D308,D360-D308,0)</f>
        <v>89038.159999999989</v>
      </c>
      <c r="E418" s="60">
        <f t="shared" si="102"/>
        <v>109258.39</v>
      </c>
      <c r="F418" s="45">
        <f t="shared" si="72"/>
        <v>122.70962248096772</v>
      </c>
    </row>
    <row r="419" spans="1:6" ht="12.75" customHeight="1" x14ac:dyDescent="0.25">
      <c r="A419" s="63">
        <v>92212</v>
      </c>
      <c r="B419" s="64" t="s">
        <v>797</v>
      </c>
      <c r="C419" s="247" t="s">
        <v>798</v>
      </c>
      <c r="D419" s="194">
        <v>0</v>
      </c>
      <c r="E419" s="194">
        <v>0</v>
      </c>
      <c r="F419" s="45" t="str">
        <f t="shared" si="72"/>
        <v>-</v>
      </c>
    </row>
    <row r="420" spans="1:6" ht="12.75" customHeight="1" x14ac:dyDescent="0.25">
      <c r="A420" s="63">
        <v>92222</v>
      </c>
      <c r="B420" s="64" t="s">
        <v>799</v>
      </c>
      <c r="C420" s="247" t="s">
        <v>800</v>
      </c>
      <c r="D420" s="194">
        <v>426891.4</v>
      </c>
      <c r="E420" s="194">
        <v>899429.74</v>
      </c>
      <c r="F420" s="45">
        <f t="shared" si="72"/>
        <v>210.6928694276811</v>
      </c>
    </row>
    <row r="421" spans="1:6" ht="12.75" customHeight="1" x14ac:dyDescent="0.25">
      <c r="A421" s="63">
        <v>97</v>
      </c>
      <c r="B421" s="220" t="s">
        <v>801</v>
      </c>
      <c r="C421" s="247" t="s">
        <v>802</v>
      </c>
      <c r="D421" s="194">
        <v>417524.36</v>
      </c>
      <c r="E421" s="194">
        <v>264174.26</v>
      </c>
      <c r="F421" s="45">
        <f t="shared" si="72"/>
        <v>63.271580130079116</v>
      </c>
    </row>
    <row r="422" spans="1:6" ht="12.75" customHeight="1" x14ac:dyDescent="0.25">
      <c r="A422" s="63" t="s">
        <v>582</v>
      </c>
      <c r="B422" s="64" t="s">
        <v>803</v>
      </c>
      <c r="C422" s="247" t="s">
        <v>804</v>
      </c>
      <c r="D422" s="60">
        <f>D6+D308</f>
        <v>460381.24</v>
      </c>
      <c r="E422" s="60">
        <f>E6+E308</f>
        <v>477564.01</v>
      </c>
      <c r="F422" s="45">
        <f t="shared" si="72"/>
        <v>103.73229152430277</v>
      </c>
    </row>
    <row r="423" spans="1:6" ht="12.75" customHeight="1" x14ac:dyDescent="0.25">
      <c r="A423" s="63" t="s">
        <v>582</v>
      </c>
      <c r="B423" s="64" t="s">
        <v>805</v>
      </c>
      <c r="C423" s="247" t="s">
        <v>806</v>
      </c>
      <c r="D423" s="60">
        <f t="shared" ref="D423:E423" si="103">D299+D360</f>
        <v>411599</v>
      </c>
      <c r="E423" s="60">
        <f t="shared" si="103"/>
        <v>483528.47000000003</v>
      </c>
      <c r="F423" s="45">
        <f t="shared" si="72"/>
        <v>117.47561825951959</v>
      </c>
    </row>
    <row r="424" spans="1:6" ht="12.75" customHeight="1" x14ac:dyDescent="0.25">
      <c r="A424" s="63" t="s">
        <v>582</v>
      </c>
      <c r="B424" s="64" t="s">
        <v>807</v>
      </c>
      <c r="C424" s="247" t="s">
        <v>808</v>
      </c>
      <c r="D424" s="60">
        <f t="shared" ref="D424:E424" si="104">IF(D422&gt;=D423,D422-D423,0)</f>
        <v>48782.239999999991</v>
      </c>
      <c r="E424" s="60">
        <f t="shared" si="104"/>
        <v>0</v>
      </c>
      <c r="F424" s="45">
        <f t="shared" si="72"/>
        <v>0</v>
      </c>
    </row>
    <row r="425" spans="1:6" ht="12.75" customHeight="1" x14ac:dyDescent="0.25">
      <c r="A425" s="63" t="s">
        <v>582</v>
      </c>
      <c r="B425" s="64" t="s">
        <v>809</v>
      </c>
      <c r="C425" s="247" t="s">
        <v>810</v>
      </c>
      <c r="D425" s="60">
        <f t="shared" ref="D425:E425" si="105">IF(D423&gt;=D422,D423-D422,0)</f>
        <v>0</v>
      </c>
      <c r="E425" s="60">
        <f t="shared" si="105"/>
        <v>5964.460000000021</v>
      </c>
      <c r="F425" s="45" t="str">
        <f t="shared" si="72"/>
        <v>-</v>
      </c>
    </row>
    <row r="426" spans="1:6" ht="12.75" customHeight="1" x14ac:dyDescent="0.25">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5">
      <c r="A427" s="251" t="s">
        <v>811</v>
      </c>
      <c r="B427" s="64" t="s">
        <v>814</v>
      </c>
      <c r="C427" s="252" t="s">
        <v>815</v>
      </c>
      <c r="D427" s="60">
        <f t="shared" ref="D427:E427" si="107">IF(D303-D302+D420-D419&gt;=0,D303-D302+D420-D419,0)</f>
        <v>226746.13000000003</v>
      </c>
      <c r="E427" s="60">
        <f t="shared" si="107"/>
        <v>254865.74</v>
      </c>
      <c r="F427" s="45">
        <f t="shared" si="72"/>
        <v>112.40136270462474</v>
      </c>
    </row>
    <row r="428" spans="1:6" ht="23" x14ac:dyDescent="0.25">
      <c r="A428" s="249" t="s">
        <v>816</v>
      </c>
      <c r="B428" s="243" t="s">
        <v>817</v>
      </c>
      <c r="C428" s="250" t="s">
        <v>818</v>
      </c>
      <c r="D428" s="81">
        <f t="shared" ref="D428:E428" si="108">D304+D421</f>
        <v>417524.36</v>
      </c>
      <c r="E428" s="81">
        <f t="shared" si="108"/>
        <v>409566.45999999996</v>
      </c>
      <c r="F428" s="61">
        <f t="shared" si="72"/>
        <v>98.09402737603142</v>
      </c>
    </row>
    <row r="429" spans="1:6" s="55" customFormat="1" ht="20.149999999999999" customHeight="1" x14ac:dyDescent="0.25">
      <c r="A429" s="376" t="s">
        <v>819</v>
      </c>
      <c r="B429" s="377"/>
      <c r="C429" s="171"/>
      <c r="D429" s="43"/>
      <c r="E429" s="43"/>
      <c r="F429" s="44"/>
    </row>
    <row r="430" spans="1:6" ht="12.75" customHeight="1" x14ac:dyDescent="0.25">
      <c r="A430" s="63">
        <v>8</v>
      </c>
      <c r="B430" s="64" t="s">
        <v>820</v>
      </c>
      <c r="C430" s="247" t="s">
        <v>821</v>
      </c>
      <c r="D430" s="60">
        <f>D431+D466+D479+D491+D522</f>
        <v>0</v>
      </c>
      <c r="E430" s="60">
        <f>E431+E466+E479+E491+E522</f>
        <v>0</v>
      </c>
      <c r="F430" s="45" t="str">
        <f t="shared" ref="F430:F651" si="109">IF(D430&lt;&gt;0,IF(E430/D430&gt;=100,"&gt;&gt;100",E430/D430*100),"-")</f>
        <v>-</v>
      </c>
    </row>
    <row r="431" spans="1:6" ht="23" x14ac:dyDescent="0.25">
      <c r="A431" s="63">
        <v>81</v>
      </c>
      <c r="B431" s="182" t="s">
        <v>822</v>
      </c>
      <c r="C431" s="247" t="s">
        <v>823</v>
      </c>
      <c r="D431" s="60">
        <f t="shared" ref="D431:E431" si="110">D432+D437+D440+D444+D445+D452+D457+D465</f>
        <v>0</v>
      </c>
      <c r="E431" s="60">
        <f t="shared" si="110"/>
        <v>0</v>
      </c>
      <c r="F431" s="45" t="str">
        <f t="shared" si="109"/>
        <v>-</v>
      </c>
    </row>
    <row r="432" spans="1:6" ht="23" x14ac:dyDescent="0.25">
      <c r="A432" s="63">
        <v>811</v>
      </c>
      <c r="B432" s="64" t="s">
        <v>824</v>
      </c>
      <c r="C432" s="247" t="s">
        <v>825</v>
      </c>
      <c r="D432" s="60">
        <f t="shared" ref="D432:E432" si="111">SUM(D433:D436)</f>
        <v>0</v>
      </c>
      <c r="E432" s="60">
        <f t="shared" si="111"/>
        <v>0</v>
      </c>
      <c r="F432" s="45" t="str">
        <f t="shared" si="109"/>
        <v>-</v>
      </c>
    </row>
    <row r="433" spans="1:6" ht="12.75" customHeight="1" x14ac:dyDescent="0.25">
      <c r="A433" s="63">
        <v>8113</v>
      </c>
      <c r="B433" s="64" t="s">
        <v>826</v>
      </c>
      <c r="C433" s="247" t="s">
        <v>827</v>
      </c>
      <c r="D433" s="194">
        <v>0</v>
      </c>
      <c r="E433" s="194">
        <v>0</v>
      </c>
      <c r="F433" s="45" t="str">
        <f t="shared" si="109"/>
        <v>-</v>
      </c>
    </row>
    <row r="434" spans="1:6" ht="12.75" customHeight="1" x14ac:dyDescent="0.25">
      <c r="A434" s="63">
        <v>8114</v>
      </c>
      <c r="B434" s="64" t="s">
        <v>828</v>
      </c>
      <c r="C434" s="247" t="s">
        <v>829</v>
      </c>
      <c r="D434" s="194">
        <v>0</v>
      </c>
      <c r="E434" s="194">
        <v>0</v>
      </c>
      <c r="F434" s="45" t="str">
        <f t="shared" si="109"/>
        <v>-</v>
      </c>
    </row>
    <row r="435" spans="1:6" ht="12.75" customHeight="1" x14ac:dyDescent="0.25">
      <c r="A435" s="63">
        <v>8115</v>
      </c>
      <c r="B435" s="64" t="s">
        <v>830</v>
      </c>
      <c r="C435" s="247" t="s">
        <v>831</v>
      </c>
      <c r="D435" s="194">
        <v>0</v>
      </c>
      <c r="E435" s="194">
        <v>0</v>
      </c>
      <c r="F435" s="45" t="str">
        <f t="shared" si="109"/>
        <v>-</v>
      </c>
    </row>
    <row r="436" spans="1:6" ht="12.75" customHeight="1" x14ac:dyDescent="0.25">
      <c r="A436" s="63">
        <v>8116</v>
      </c>
      <c r="B436" s="64" t="s">
        <v>832</v>
      </c>
      <c r="C436" s="247" t="s">
        <v>833</v>
      </c>
      <c r="D436" s="194">
        <v>0</v>
      </c>
      <c r="E436" s="194">
        <v>0</v>
      </c>
      <c r="F436" s="45" t="str">
        <f t="shared" si="109"/>
        <v>-</v>
      </c>
    </row>
    <row r="437" spans="1:6" ht="23" x14ac:dyDescent="0.25">
      <c r="A437" s="63">
        <v>812</v>
      </c>
      <c r="B437" s="64" t="s">
        <v>834</v>
      </c>
      <c r="C437" s="247" t="s">
        <v>835</v>
      </c>
      <c r="D437" s="60">
        <f t="shared" ref="D437:E437" si="112">SUM(D438:D439)</f>
        <v>0</v>
      </c>
      <c r="E437" s="60">
        <f t="shared" si="112"/>
        <v>0</v>
      </c>
      <c r="F437" s="45" t="str">
        <f t="shared" si="109"/>
        <v>-</v>
      </c>
    </row>
    <row r="438" spans="1:6" ht="23" x14ac:dyDescent="0.25">
      <c r="A438" s="63">
        <v>8121</v>
      </c>
      <c r="B438" s="183" t="s">
        <v>836</v>
      </c>
      <c r="C438" s="247" t="s">
        <v>837</v>
      </c>
      <c r="D438" s="194">
        <v>0</v>
      </c>
      <c r="E438" s="194">
        <v>0</v>
      </c>
      <c r="F438" s="45" t="str">
        <f t="shared" si="109"/>
        <v>-</v>
      </c>
    </row>
    <row r="439" spans="1:6" ht="23" x14ac:dyDescent="0.25">
      <c r="A439" s="63">
        <v>8122</v>
      </c>
      <c r="B439" s="183" t="s">
        <v>838</v>
      </c>
      <c r="C439" s="247" t="s">
        <v>839</v>
      </c>
      <c r="D439" s="194">
        <v>0</v>
      </c>
      <c r="E439" s="194">
        <v>0</v>
      </c>
      <c r="F439" s="45" t="str">
        <f t="shared" si="109"/>
        <v>-</v>
      </c>
    </row>
    <row r="440" spans="1:6" ht="23" x14ac:dyDescent="0.25">
      <c r="A440" s="63">
        <v>813</v>
      </c>
      <c r="B440" s="64" t="s">
        <v>840</v>
      </c>
      <c r="C440" s="247" t="s">
        <v>841</v>
      </c>
      <c r="D440" s="60">
        <f t="shared" ref="D440:E440" si="113">SUM(D441:D443)</f>
        <v>0</v>
      </c>
      <c r="E440" s="60">
        <f t="shared" si="113"/>
        <v>0</v>
      </c>
      <c r="F440" s="45" t="str">
        <f t="shared" si="109"/>
        <v>-</v>
      </c>
    </row>
    <row r="441" spans="1:6" ht="12.75" customHeight="1" x14ac:dyDescent="0.25">
      <c r="A441" s="63">
        <v>8132</v>
      </c>
      <c r="B441" s="64" t="s">
        <v>842</v>
      </c>
      <c r="C441" s="247" t="s">
        <v>843</v>
      </c>
      <c r="D441" s="194">
        <v>0</v>
      </c>
      <c r="E441" s="194">
        <v>0</v>
      </c>
      <c r="F441" s="45" t="str">
        <f t="shared" si="109"/>
        <v>-</v>
      </c>
    </row>
    <row r="442" spans="1:6" ht="12.75" customHeight="1" x14ac:dyDescent="0.25">
      <c r="A442" s="63">
        <v>8133</v>
      </c>
      <c r="B442" s="64" t="s">
        <v>844</v>
      </c>
      <c r="C442" s="247" t="s">
        <v>845</v>
      </c>
      <c r="D442" s="194">
        <v>0</v>
      </c>
      <c r="E442" s="194">
        <v>0</v>
      </c>
      <c r="F442" s="45" t="str">
        <f t="shared" si="109"/>
        <v>-</v>
      </c>
    </row>
    <row r="443" spans="1:6" ht="12.75" customHeight="1" x14ac:dyDescent="0.25">
      <c r="A443" s="63">
        <v>8134</v>
      </c>
      <c r="B443" s="64" t="s">
        <v>846</v>
      </c>
      <c r="C443" s="247" t="s">
        <v>847</v>
      </c>
      <c r="D443" s="194">
        <v>0</v>
      </c>
      <c r="E443" s="194">
        <v>0</v>
      </c>
      <c r="F443" s="45" t="str">
        <f t="shared" si="109"/>
        <v>-</v>
      </c>
    </row>
    <row r="444" spans="1:6" ht="11.5" x14ac:dyDescent="0.25">
      <c r="A444" s="63">
        <v>814</v>
      </c>
      <c r="B444" s="183" t="s">
        <v>848</v>
      </c>
      <c r="C444" s="247" t="s">
        <v>849</v>
      </c>
      <c r="D444" s="194">
        <v>0</v>
      </c>
      <c r="E444" s="194">
        <v>0</v>
      </c>
      <c r="F444" s="45" t="str">
        <f t="shared" si="109"/>
        <v>-</v>
      </c>
    </row>
    <row r="445" spans="1:6" ht="23" x14ac:dyDescent="0.25">
      <c r="A445" s="63">
        <v>815</v>
      </c>
      <c r="B445" s="64" t="s">
        <v>850</v>
      </c>
      <c r="C445" s="247" t="s">
        <v>851</v>
      </c>
      <c r="D445" s="60">
        <f t="shared" ref="D445:E445" si="114">SUM(D446:D451)</f>
        <v>0</v>
      </c>
      <c r="E445" s="60">
        <f t="shared" si="114"/>
        <v>0</v>
      </c>
      <c r="F445" s="45" t="str">
        <f t="shared" si="109"/>
        <v>-</v>
      </c>
    </row>
    <row r="446" spans="1:6" ht="12.75" customHeight="1" x14ac:dyDescent="0.25">
      <c r="A446" s="63">
        <v>8153</v>
      </c>
      <c r="B446" s="64" t="s">
        <v>852</v>
      </c>
      <c r="C446" s="247" t="s">
        <v>853</v>
      </c>
      <c r="D446" s="194">
        <v>0</v>
      </c>
      <c r="E446" s="194">
        <v>0</v>
      </c>
      <c r="F446" s="45" t="str">
        <f t="shared" si="109"/>
        <v>-</v>
      </c>
    </row>
    <row r="447" spans="1:6" ht="11.5" x14ac:dyDescent="0.25">
      <c r="A447" s="63">
        <v>8154</v>
      </c>
      <c r="B447" s="64" t="s">
        <v>854</v>
      </c>
      <c r="C447" s="247" t="s">
        <v>855</v>
      </c>
      <c r="D447" s="194">
        <v>0</v>
      </c>
      <c r="E447" s="194">
        <v>0</v>
      </c>
      <c r="F447" s="45" t="str">
        <f t="shared" si="109"/>
        <v>-</v>
      </c>
    </row>
    <row r="448" spans="1:6" ht="23" x14ac:dyDescent="0.25">
      <c r="A448" s="63">
        <v>8155</v>
      </c>
      <c r="B448" s="64" t="s">
        <v>856</v>
      </c>
      <c r="C448" s="247" t="s">
        <v>857</v>
      </c>
      <c r="D448" s="194">
        <v>0</v>
      </c>
      <c r="E448" s="194">
        <v>0</v>
      </c>
      <c r="F448" s="45" t="str">
        <f t="shared" si="109"/>
        <v>-</v>
      </c>
    </row>
    <row r="449" spans="1:6" ht="12.75" customHeight="1" x14ac:dyDescent="0.25">
      <c r="A449" s="63">
        <v>8156</v>
      </c>
      <c r="B449" s="64" t="s">
        <v>858</v>
      </c>
      <c r="C449" s="247" t="s">
        <v>859</v>
      </c>
      <c r="D449" s="194">
        <v>0</v>
      </c>
      <c r="E449" s="194">
        <v>0</v>
      </c>
      <c r="F449" s="45" t="str">
        <f t="shared" si="109"/>
        <v>-</v>
      </c>
    </row>
    <row r="450" spans="1:6" ht="12.75" customHeight="1" x14ac:dyDescent="0.25">
      <c r="A450" s="63">
        <v>8157</v>
      </c>
      <c r="B450" s="64" t="s">
        <v>860</v>
      </c>
      <c r="C450" s="247" t="s">
        <v>861</v>
      </c>
      <c r="D450" s="194">
        <v>0</v>
      </c>
      <c r="E450" s="194">
        <v>0</v>
      </c>
      <c r="F450" s="45" t="str">
        <f t="shared" si="109"/>
        <v>-</v>
      </c>
    </row>
    <row r="451" spans="1:6" ht="12.75" customHeight="1" x14ac:dyDescent="0.25">
      <c r="A451" s="63">
        <v>8158</v>
      </c>
      <c r="B451" s="64" t="s">
        <v>862</v>
      </c>
      <c r="C451" s="247" t="s">
        <v>863</v>
      </c>
      <c r="D451" s="194">
        <v>0</v>
      </c>
      <c r="E451" s="194">
        <v>0</v>
      </c>
      <c r="F451" s="45" t="str">
        <f t="shared" si="109"/>
        <v>-</v>
      </c>
    </row>
    <row r="452" spans="1:6" ht="23" x14ac:dyDescent="0.25">
      <c r="A452" s="63">
        <v>816</v>
      </c>
      <c r="B452" s="64" t="s">
        <v>864</v>
      </c>
      <c r="C452" s="247" t="s">
        <v>865</v>
      </c>
      <c r="D452" s="60">
        <f t="shared" ref="D452:E452" si="115">SUM(D453:D456)</f>
        <v>0</v>
      </c>
      <c r="E452" s="60">
        <f t="shared" si="115"/>
        <v>0</v>
      </c>
      <c r="F452" s="45" t="str">
        <f t="shared" si="109"/>
        <v>-</v>
      </c>
    </row>
    <row r="453" spans="1:6" ht="12.75" customHeight="1" x14ac:dyDescent="0.25">
      <c r="A453" s="63">
        <v>8163</v>
      </c>
      <c r="B453" s="64" t="s">
        <v>866</v>
      </c>
      <c r="C453" s="247" t="s">
        <v>867</v>
      </c>
      <c r="D453" s="194">
        <v>0</v>
      </c>
      <c r="E453" s="194">
        <v>0</v>
      </c>
      <c r="F453" s="45" t="str">
        <f t="shared" si="109"/>
        <v>-</v>
      </c>
    </row>
    <row r="454" spans="1:6" ht="12.75" customHeight="1" x14ac:dyDescent="0.25">
      <c r="A454" s="63">
        <v>8164</v>
      </c>
      <c r="B454" s="64" t="s">
        <v>868</v>
      </c>
      <c r="C454" s="247" t="s">
        <v>869</v>
      </c>
      <c r="D454" s="194">
        <v>0</v>
      </c>
      <c r="E454" s="194">
        <v>0</v>
      </c>
      <c r="F454" s="45" t="str">
        <f t="shared" si="109"/>
        <v>-</v>
      </c>
    </row>
    <row r="455" spans="1:6" ht="12.75" customHeight="1" x14ac:dyDescent="0.25">
      <c r="A455" s="63">
        <v>8165</v>
      </c>
      <c r="B455" s="64" t="s">
        <v>870</v>
      </c>
      <c r="C455" s="247" t="s">
        <v>871</v>
      </c>
      <c r="D455" s="194">
        <v>0</v>
      </c>
      <c r="E455" s="194">
        <v>0</v>
      </c>
      <c r="F455" s="45" t="str">
        <f t="shared" si="109"/>
        <v>-</v>
      </c>
    </row>
    <row r="456" spans="1:6" ht="12.75" customHeight="1" x14ac:dyDescent="0.25">
      <c r="A456" s="63">
        <v>8166</v>
      </c>
      <c r="B456" s="64" t="s">
        <v>872</v>
      </c>
      <c r="C456" s="247" t="s">
        <v>873</v>
      </c>
      <c r="D456" s="194">
        <v>0</v>
      </c>
      <c r="E456" s="194">
        <v>0</v>
      </c>
      <c r="F456" s="45" t="str">
        <f t="shared" si="109"/>
        <v>-</v>
      </c>
    </row>
    <row r="457" spans="1:6" ht="12.75" customHeight="1" x14ac:dyDescent="0.25">
      <c r="A457" s="63">
        <v>817</v>
      </c>
      <c r="B457" s="64" t="s">
        <v>874</v>
      </c>
      <c r="C457" s="247" t="s">
        <v>875</v>
      </c>
      <c r="D457" s="60">
        <f t="shared" ref="D457:E457" si="116">SUM(D458:D464)</f>
        <v>0</v>
      </c>
      <c r="E457" s="60">
        <f t="shared" si="116"/>
        <v>0</v>
      </c>
      <c r="F457" s="45" t="str">
        <f t="shared" si="109"/>
        <v>-</v>
      </c>
    </row>
    <row r="458" spans="1:6" ht="12.75" customHeight="1" x14ac:dyDescent="0.25">
      <c r="A458" s="63">
        <v>8171</v>
      </c>
      <c r="B458" s="64" t="s">
        <v>876</v>
      </c>
      <c r="C458" s="247" t="s">
        <v>877</v>
      </c>
      <c r="D458" s="194">
        <v>0</v>
      </c>
      <c r="E458" s="194">
        <v>0</v>
      </c>
      <c r="F458" s="45" t="str">
        <f t="shared" si="109"/>
        <v>-</v>
      </c>
    </row>
    <row r="459" spans="1:6" ht="12.75" customHeight="1" x14ac:dyDescent="0.25">
      <c r="A459" s="63">
        <v>8172</v>
      </c>
      <c r="B459" s="64" t="s">
        <v>878</v>
      </c>
      <c r="C459" s="247" t="s">
        <v>879</v>
      </c>
      <c r="D459" s="194">
        <v>0</v>
      </c>
      <c r="E459" s="194">
        <v>0</v>
      </c>
      <c r="F459" s="45" t="str">
        <f t="shared" si="109"/>
        <v>-</v>
      </c>
    </row>
    <row r="460" spans="1:6" ht="12.75" customHeight="1" x14ac:dyDescent="0.25">
      <c r="A460" s="63">
        <v>8173</v>
      </c>
      <c r="B460" s="64" t="s">
        <v>880</v>
      </c>
      <c r="C460" s="247" t="s">
        <v>881</v>
      </c>
      <c r="D460" s="194">
        <v>0</v>
      </c>
      <c r="E460" s="194">
        <v>0</v>
      </c>
      <c r="F460" s="45" t="str">
        <f t="shared" si="109"/>
        <v>-</v>
      </c>
    </row>
    <row r="461" spans="1:6" ht="12.75" customHeight="1" x14ac:dyDescent="0.25">
      <c r="A461" s="63">
        <v>8174</v>
      </c>
      <c r="B461" s="64" t="s">
        <v>882</v>
      </c>
      <c r="C461" s="247" t="s">
        <v>883</v>
      </c>
      <c r="D461" s="194">
        <v>0</v>
      </c>
      <c r="E461" s="194">
        <v>0</v>
      </c>
      <c r="F461" s="45" t="str">
        <f t="shared" si="109"/>
        <v>-</v>
      </c>
    </row>
    <row r="462" spans="1:6" ht="12.75" customHeight="1" x14ac:dyDescent="0.25">
      <c r="A462" s="63">
        <v>8175</v>
      </c>
      <c r="B462" s="64" t="s">
        <v>884</v>
      </c>
      <c r="C462" s="247" t="s">
        <v>885</v>
      </c>
      <c r="D462" s="194">
        <v>0</v>
      </c>
      <c r="E462" s="194">
        <v>0</v>
      </c>
      <c r="F462" s="45" t="str">
        <f t="shared" si="109"/>
        <v>-</v>
      </c>
    </row>
    <row r="463" spans="1:6" ht="11.5" x14ac:dyDescent="0.25">
      <c r="A463" s="63">
        <v>8176</v>
      </c>
      <c r="B463" s="64" t="s">
        <v>886</v>
      </c>
      <c r="C463" s="247" t="s">
        <v>887</v>
      </c>
      <c r="D463" s="194">
        <v>0</v>
      </c>
      <c r="E463" s="194">
        <v>0</v>
      </c>
      <c r="F463" s="45" t="str">
        <f t="shared" si="109"/>
        <v>-</v>
      </c>
    </row>
    <row r="464" spans="1:6" ht="11.5" x14ac:dyDescent="0.25">
      <c r="A464" s="70">
        <v>8177</v>
      </c>
      <c r="B464" s="182" t="s">
        <v>888</v>
      </c>
      <c r="C464" s="278" t="s">
        <v>889</v>
      </c>
      <c r="D464" s="192">
        <v>0</v>
      </c>
      <c r="E464" s="192">
        <v>0</v>
      </c>
      <c r="F464" s="71" t="str">
        <f>IF(D464&lt;&gt;0,IF(E464/D464&gt;=100,"&gt;&gt;100",E464/D464*100),"-")</f>
        <v>-</v>
      </c>
    </row>
    <row r="465" spans="1:6" ht="12.75" customHeight="1" x14ac:dyDescent="0.25">
      <c r="A465" s="70" t="s">
        <v>890</v>
      </c>
      <c r="B465" s="182" t="s">
        <v>891</v>
      </c>
      <c r="C465" s="278" t="s">
        <v>890</v>
      </c>
      <c r="D465" s="192">
        <v>0</v>
      </c>
      <c r="E465" s="192">
        <v>0</v>
      </c>
      <c r="F465" s="71" t="str">
        <f t="shared" si="109"/>
        <v>-</v>
      </c>
    </row>
    <row r="466" spans="1:6" ht="23" x14ac:dyDescent="0.25">
      <c r="A466" s="63">
        <v>82</v>
      </c>
      <c r="B466" s="65" t="s">
        <v>892</v>
      </c>
      <c r="C466" s="247" t="s">
        <v>893</v>
      </c>
      <c r="D466" s="60">
        <f t="shared" ref="D466:E466" si="117">D467+D470+D473+D476</f>
        <v>0</v>
      </c>
      <c r="E466" s="60">
        <f t="shared" si="117"/>
        <v>0</v>
      </c>
      <c r="F466" s="45" t="str">
        <f t="shared" si="109"/>
        <v>-</v>
      </c>
    </row>
    <row r="467" spans="1:6" ht="12.75" customHeight="1" x14ac:dyDescent="0.25">
      <c r="A467" s="63">
        <v>821</v>
      </c>
      <c r="B467" s="64" t="s">
        <v>894</v>
      </c>
      <c r="C467" s="247" t="s">
        <v>895</v>
      </c>
      <c r="D467" s="60">
        <f t="shared" ref="D467:E467" si="118">SUM(D468:D469)</f>
        <v>0</v>
      </c>
      <c r="E467" s="60">
        <f t="shared" si="118"/>
        <v>0</v>
      </c>
      <c r="F467" s="45" t="str">
        <f t="shared" si="109"/>
        <v>-</v>
      </c>
    </row>
    <row r="468" spans="1:6" ht="12.75" customHeight="1" x14ac:dyDescent="0.25">
      <c r="A468" s="63">
        <v>8211</v>
      </c>
      <c r="B468" s="64" t="s">
        <v>896</v>
      </c>
      <c r="C468" s="247" t="s">
        <v>897</v>
      </c>
      <c r="D468" s="194">
        <v>0</v>
      </c>
      <c r="E468" s="194">
        <v>0</v>
      </c>
      <c r="F468" s="45" t="str">
        <f t="shared" si="109"/>
        <v>-</v>
      </c>
    </row>
    <row r="469" spans="1:6" ht="12.75" customHeight="1" x14ac:dyDescent="0.25">
      <c r="A469" s="63">
        <v>8212</v>
      </c>
      <c r="B469" s="64" t="s">
        <v>898</v>
      </c>
      <c r="C469" s="247" t="s">
        <v>899</v>
      </c>
      <c r="D469" s="194">
        <v>0</v>
      </c>
      <c r="E469" s="194">
        <v>0</v>
      </c>
      <c r="F469" s="45" t="str">
        <f t="shared" si="109"/>
        <v>-</v>
      </c>
    </row>
    <row r="470" spans="1:6" ht="12.75" customHeight="1" x14ac:dyDescent="0.25">
      <c r="A470" s="63">
        <v>822</v>
      </c>
      <c r="B470" s="64" t="s">
        <v>900</v>
      </c>
      <c r="C470" s="247" t="s">
        <v>901</v>
      </c>
      <c r="D470" s="60">
        <f t="shared" ref="D470:E470" si="119">SUM(D471:D472)</f>
        <v>0</v>
      </c>
      <c r="E470" s="60">
        <f t="shared" si="119"/>
        <v>0</v>
      </c>
      <c r="F470" s="45" t="str">
        <f t="shared" si="109"/>
        <v>-</v>
      </c>
    </row>
    <row r="471" spans="1:6" ht="12.75" customHeight="1" x14ac:dyDescent="0.25">
      <c r="A471" s="63">
        <v>8221</v>
      </c>
      <c r="B471" s="64" t="s">
        <v>902</v>
      </c>
      <c r="C471" s="247" t="s">
        <v>903</v>
      </c>
      <c r="D471" s="194">
        <v>0</v>
      </c>
      <c r="E471" s="194">
        <v>0</v>
      </c>
      <c r="F471" s="45" t="str">
        <f t="shared" si="109"/>
        <v>-</v>
      </c>
    </row>
    <row r="472" spans="1:6" ht="12.75" customHeight="1" x14ac:dyDescent="0.25">
      <c r="A472" s="63">
        <v>8222</v>
      </c>
      <c r="B472" s="64" t="s">
        <v>904</v>
      </c>
      <c r="C472" s="247" t="s">
        <v>905</v>
      </c>
      <c r="D472" s="194">
        <v>0</v>
      </c>
      <c r="E472" s="194">
        <v>0</v>
      </c>
      <c r="F472" s="45" t="str">
        <f t="shared" si="109"/>
        <v>-</v>
      </c>
    </row>
    <row r="473" spans="1:6" ht="12.75" customHeight="1" x14ac:dyDescent="0.25">
      <c r="A473" s="63">
        <v>823</v>
      </c>
      <c r="B473" s="64" t="s">
        <v>906</v>
      </c>
      <c r="C473" s="247" t="s">
        <v>907</v>
      </c>
      <c r="D473" s="60">
        <f t="shared" ref="D473:E473" si="120">SUM(D474:D475)</f>
        <v>0</v>
      </c>
      <c r="E473" s="60">
        <f t="shared" si="120"/>
        <v>0</v>
      </c>
      <c r="F473" s="45" t="str">
        <f t="shared" si="109"/>
        <v>-</v>
      </c>
    </row>
    <row r="474" spans="1:6" ht="12.75" customHeight="1" x14ac:dyDescent="0.25">
      <c r="A474" s="63">
        <v>8231</v>
      </c>
      <c r="B474" s="64" t="s">
        <v>908</v>
      </c>
      <c r="C474" s="247" t="s">
        <v>909</v>
      </c>
      <c r="D474" s="194">
        <v>0</v>
      </c>
      <c r="E474" s="194">
        <v>0</v>
      </c>
      <c r="F474" s="45" t="str">
        <f t="shared" si="109"/>
        <v>-</v>
      </c>
    </row>
    <row r="475" spans="1:6" ht="12.75" customHeight="1" x14ac:dyDescent="0.25">
      <c r="A475" s="63">
        <v>8232</v>
      </c>
      <c r="B475" s="64" t="s">
        <v>910</v>
      </c>
      <c r="C475" s="247" t="s">
        <v>911</v>
      </c>
      <c r="D475" s="194">
        <v>0</v>
      </c>
      <c r="E475" s="194">
        <v>0</v>
      </c>
      <c r="F475" s="45" t="str">
        <f t="shared" si="109"/>
        <v>-</v>
      </c>
    </row>
    <row r="476" spans="1:6" ht="12.75" customHeight="1" x14ac:dyDescent="0.25">
      <c r="A476" s="63">
        <v>824</v>
      </c>
      <c r="B476" s="64" t="s">
        <v>912</v>
      </c>
      <c r="C476" s="247" t="s">
        <v>913</v>
      </c>
      <c r="D476" s="60">
        <f t="shared" ref="D476:E476" si="121">SUM(D477:D478)</f>
        <v>0</v>
      </c>
      <c r="E476" s="60">
        <f t="shared" si="121"/>
        <v>0</v>
      </c>
      <c r="F476" s="45" t="str">
        <f t="shared" si="109"/>
        <v>-</v>
      </c>
    </row>
    <row r="477" spans="1:6" ht="12.75" customHeight="1" x14ac:dyDescent="0.25">
      <c r="A477" s="63">
        <v>8241</v>
      </c>
      <c r="B477" s="64" t="s">
        <v>914</v>
      </c>
      <c r="C477" s="247" t="s">
        <v>915</v>
      </c>
      <c r="D477" s="194">
        <v>0</v>
      </c>
      <c r="E477" s="194">
        <v>0</v>
      </c>
      <c r="F477" s="45" t="str">
        <f t="shared" si="109"/>
        <v>-</v>
      </c>
    </row>
    <row r="478" spans="1:6" ht="12.75" customHeight="1" x14ac:dyDescent="0.25">
      <c r="A478" s="63">
        <v>8242</v>
      </c>
      <c r="B478" s="64" t="s">
        <v>916</v>
      </c>
      <c r="C478" s="247" t="s">
        <v>917</v>
      </c>
      <c r="D478" s="194">
        <v>0</v>
      </c>
      <c r="E478" s="194">
        <v>0</v>
      </c>
      <c r="F478" s="45" t="str">
        <f t="shared" si="109"/>
        <v>-</v>
      </c>
    </row>
    <row r="479" spans="1:6" ht="23" x14ac:dyDescent="0.25">
      <c r="A479" s="63">
        <v>83</v>
      </c>
      <c r="B479" s="65" t="s">
        <v>918</v>
      </c>
      <c r="C479" s="247" t="s">
        <v>919</v>
      </c>
      <c r="D479" s="60">
        <f t="shared" ref="D479:E479" si="122">D480+D484+D485+D488</f>
        <v>0</v>
      </c>
      <c r="E479" s="60">
        <f t="shared" si="122"/>
        <v>0</v>
      </c>
      <c r="F479" s="45" t="str">
        <f t="shared" si="109"/>
        <v>-</v>
      </c>
    </row>
    <row r="480" spans="1:6" ht="23" x14ac:dyDescent="0.25">
      <c r="A480" s="63">
        <v>831</v>
      </c>
      <c r="B480" s="64" t="s">
        <v>920</v>
      </c>
      <c r="C480" s="247" t="s">
        <v>921</v>
      </c>
      <c r="D480" s="60">
        <f t="shared" ref="D480:E480" si="123">SUM(D481:D483)</f>
        <v>0</v>
      </c>
      <c r="E480" s="60">
        <f t="shared" si="123"/>
        <v>0</v>
      </c>
      <c r="F480" s="45" t="str">
        <f t="shared" si="109"/>
        <v>-</v>
      </c>
    </row>
    <row r="481" spans="1:6" ht="12.75" customHeight="1" x14ac:dyDescent="0.25">
      <c r="A481" s="63">
        <v>8312</v>
      </c>
      <c r="B481" s="64" t="s">
        <v>922</v>
      </c>
      <c r="C481" s="247" t="s">
        <v>923</v>
      </c>
      <c r="D481" s="194">
        <v>0</v>
      </c>
      <c r="E481" s="194">
        <v>0</v>
      </c>
      <c r="F481" s="45" t="str">
        <f t="shared" si="109"/>
        <v>-</v>
      </c>
    </row>
    <row r="482" spans="1:6" ht="12.75" customHeight="1" x14ac:dyDescent="0.25">
      <c r="A482" s="63">
        <v>8313</v>
      </c>
      <c r="B482" s="64" t="s">
        <v>924</v>
      </c>
      <c r="C482" s="247" t="s">
        <v>925</v>
      </c>
      <c r="D482" s="194">
        <v>0</v>
      </c>
      <c r="E482" s="194">
        <v>0</v>
      </c>
      <c r="F482" s="45" t="str">
        <f t="shared" si="109"/>
        <v>-</v>
      </c>
    </row>
    <row r="483" spans="1:6" ht="12.75" customHeight="1" x14ac:dyDescent="0.25">
      <c r="A483" s="63">
        <v>8314</v>
      </c>
      <c r="B483" s="64" t="s">
        <v>926</v>
      </c>
      <c r="C483" s="247" t="s">
        <v>927</v>
      </c>
      <c r="D483" s="194">
        <v>0</v>
      </c>
      <c r="E483" s="194">
        <v>0</v>
      </c>
      <c r="F483" s="45" t="str">
        <f t="shared" si="109"/>
        <v>-</v>
      </c>
    </row>
    <row r="484" spans="1:6" ht="23" x14ac:dyDescent="0.25">
      <c r="A484" s="63">
        <v>832</v>
      </c>
      <c r="B484" s="183" t="s">
        <v>928</v>
      </c>
      <c r="C484" s="247" t="s">
        <v>929</v>
      </c>
      <c r="D484" s="194">
        <v>0</v>
      </c>
      <c r="E484" s="194">
        <v>0</v>
      </c>
      <c r="F484" s="45" t="str">
        <f t="shared" si="109"/>
        <v>-</v>
      </c>
    </row>
    <row r="485" spans="1:6" ht="23" x14ac:dyDescent="0.25">
      <c r="A485" s="63">
        <v>833</v>
      </c>
      <c r="B485" s="64" t="s">
        <v>930</v>
      </c>
      <c r="C485" s="247" t="s">
        <v>931</v>
      </c>
      <c r="D485" s="60">
        <f t="shared" ref="D485:E485" si="124">SUM(D486:D487)</f>
        <v>0</v>
      </c>
      <c r="E485" s="60">
        <f t="shared" si="124"/>
        <v>0</v>
      </c>
      <c r="F485" s="45" t="str">
        <f t="shared" si="109"/>
        <v>-</v>
      </c>
    </row>
    <row r="486" spans="1:6" ht="23" x14ac:dyDescent="0.25">
      <c r="A486" s="63">
        <v>8331</v>
      </c>
      <c r="B486" s="183" t="s">
        <v>932</v>
      </c>
      <c r="C486" s="247" t="s">
        <v>933</v>
      </c>
      <c r="D486" s="194">
        <v>0</v>
      </c>
      <c r="E486" s="194">
        <v>0</v>
      </c>
      <c r="F486" s="45" t="str">
        <f t="shared" si="109"/>
        <v>-</v>
      </c>
    </row>
    <row r="487" spans="1:6" ht="12.75" customHeight="1" x14ac:dyDescent="0.25">
      <c r="A487" s="63">
        <v>8332</v>
      </c>
      <c r="B487" s="64" t="s">
        <v>934</v>
      </c>
      <c r="C487" s="247" t="s">
        <v>935</v>
      </c>
      <c r="D487" s="194">
        <v>0</v>
      </c>
      <c r="E487" s="194">
        <v>0</v>
      </c>
      <c r="F487" s="45" t="str">
        <f t="shared" si="109"/>
        <v>-</v>
      </c>
    </row>
    <row r="488" spans="1:6" ht="23" x14ac:dyDescent="0.25">
      <c r="A488" s="63">
        <v>834</v>
      </c>
      <c r="B488" s="64" t="s">
        <v>936</v>
      </c>
      <c r="C488" s="247" t="s">
        <v>937</v>
      </c>
      <c r="D488" s="60">
        <f t="shared" ref="D488:E488" si="125">SUM(D489:D490)</f>
        <v>0</v>
      </c>
      <c r="E488" s="60">
        <f t="shared" si="125"/>
        <v>0</v>
      </c>
      <c r="F488" s="45" t="str">
        <f t="shared" si="109"/>
        <v>-</v>
      </c>
    </row>
    <row r="489" spans="1:6" ht="12.75" customHeight="1" x14ac:dyDescent="0.25">
      <c r="A489" s="63">
        <v>8341</v>
      </c>
      <c r="B489" s="220" t="s">
        <v>938</v>
      </c>
      <c r="C489" s="247" t="s">
        <v>939</v>
      </c>
      <c r="D489" s="194">
        <v>0</v>
      </c>
      <c r="E489" s="194">
        <v>0</v>
      </c>
      <c r="F489" s="45" t="str">
        <f t="shared" si="109"/>
        <v>-</v>
      </c>
    </row>
    <row r="490" spans="1:6" ht="12.75" customHeight="1" x14ac:dyDescent="0.25">
      <c r="A490" s="63">
        <v>8342</v>
      </c>
      <c r="B490" s="64" t="s">
        <v>940</v>
      </c>
      <c r="C490" s="247" t="s">
        <v>941</v>
      </c>
      <c r="D490" s="194">
        <v>0</v>
      </c>
      <c r="E490" s="194">
        <v>0</v>
      </c>
      <c r="F490" s="45" t="str">
        <f t="shared" si="109"/>
        <v>-</v>
      </c>
    </row>
    <row r="491" spans="1:6" ht="12.75" customHeight="1" x14ac:dyDescent="0.25">
      <c r="A491" s="63">
        <v>84</v>
      </c>
      <c r="B491" s="64" t="s">
        <v>942</v>
      </c>
      <c r="C491" s="247" t="s">
        <v>943</v>
      </c>
      <c r="D491" s="60">
        <f t="shared" ref="D491:E491" si="126">D492+D497+D501+D502+D509+D514</f>
        <v>0</v>
      </c>
      <c r="E491" s="60">
        <f t="shared" si="126"/>
        <v>0</v>
      </c>
      <c r="F491" s="45" t="str">
        <f t="shared" si="109"/>
        <v>-</v>
      </c>
    </row>
    <row r="492" spans="1:6" ht="23" x14ac:dyDescent="0.25">
      <c r="A492" s="63">
        <v>841</v>
      </c>
      <c r="B492" s="64" t="s">
        <v>944</v>
      </c>
      <c r="C492" s="247" t="s">
        <v>945</v>
      </c>
      <c r="D492" s="60">
        <f t="shared" ref="D492:E492" si="127">SUM(D493:D496)</f>
        <v>0</v>
      </c>
      <c r="E492" s="60">
        <f t="shared" si="127"/>
        <v>0</v>
      </c>
      <c r="F492" s="45" t="str">
        <f t="shared" si="109"/>
        <v>-</v>
      </c>
    </row>
    <row r="493" spans="1:6" ht="12.75" customHeight="1" x14ac:dyDescent="0.25">
      <c r="A493" s="63">
        <v>8413</v>
      </c>
      <c r="B493" s="64" t="s">
        <v>946</v>
      </c>
      <c r="C493" s="247" t="s">
        <v>947</v>
      </c>
      <c r="D493" s="194">
        <v>0</v>
      </c>
      <c r="E493" s="194">
        <v>0</v>
      </c>
      <c r="F493" s="45" t="str">
        <f t="shared" si="109"/>
        <v>-</v>
      </c>
    </row>
    <row r="494" spans="1:6" ht="12.75" customHeight="1" x14ac:dyDescent="0.25">
      <c r="A494" s="63">
        <v>8414</v>
      </c>
      <c r="B494" s="64" t="s">
        <v>948</v>
      </c>
      <c r="C494" s="247" t="s">
        <v>949</v>
      </c>
      <c r="D494" s="194">
        <v>0</v>
      </c>
      <c r="E494" s="194">
        <v>0</v>
      </c>
      <c r="F494" s="45" t="str">
        <f t="shared" si="109"/>
        <v>-</v>
      </c>
    </row>
    <row r="495" spans="1:6" ht="12.75" customHeight="1" x14ac:dyDescent="0.25">
      <c r="A495" s="63">
        <v>8415</v>
      </c>
      <c r="B495" s="64" t="s">
        <v>950</v>
      </c>
      <c r="C495" s="247" t="s">
        <v>951</v>
      </c>
      <c r="D495" s="194">
        <v>0</v>
      </c>
      <c r="E495" s="194">
        <v>0</v>
      </c>
      <c r="F495" s="45" t="str">
        <f t="shared" si="109"/>
        <v>-</v>
      </c>
    </row>
    <row r="496" spans="1:6" ht="12.75" customHeight="1" x14ac:dyDescent="0.25">
      <c r="A496" s="63">
        <v>8416</v>
      </c>
      <c r="B496" s="64" t="s">
        <v>952</v>
      </c>
      <c r="C496" s="247" t="s">
        <v>953</v>
      </c>
      <c r="D496" s="194">
        <v>0</v>
      </c>
      <c r="E496" s="194">
        <v>0</v>
      </c>
      <c r="F496" s="45" t="str">
        <f t="shared" si="109"/>
        <v>-</v>
      </c>
    </row>
    <row r="497" spans="1:6" ht="23" x14ac:dyDescent="0.25">
      <c r="A497" s="63">
        <v>842</v>
      </c>
      <c r="B497" s="64" t="s">
        <v>954</v>
      </c>
      <c r="C497" s="247" t="s">
        <v>955</v>
      </c>
      <c r="D497" s="60">
        <f t="shared" ref="D497:E497" si="128">SUM(D498:D500)</f>
        <v>0</v>
      </c>
      <c r="E497" s="60">
        <f t="shared" si="128"/>
        <v>0</v>
      </c>
      <c r="F497" s="45" t="str">
        <f t="shared" si="109"/>
        <v>-</v>
      </c>
    </row>
    <row r="498" spans="1:6" ht="12.75" customHeight="1" x14ac:dyDescent="0.25">
      <c r="A498" s="63">
        <v>8422</v>
      </c>
      <c r="B498" s="64" t="s">
        <v>956</v>
      </c>
      <c r="C498" s="247" t="s">
        <v>957</v>
      </c>
      <c r="D498" s="194">
        <v>0</v>
      </c>
      <c r="E498" s="194">
        <v>0</v>
      </c>
      <c r="F498" s="45" t="str">
        <f t="shared" si="109"/>
        <v>-</v>
      </c>
    </row>
    <row r="499" spans="1:6" ht="12.75" customHeight="1" x14ac:dyDescent="0.25">
      <c r="A499" s="63">
        <v>8423</v>
      </c>
      <c r="B499" s="64" t="s">
        <v>958</v>
      </c>
      <c r="C499" s="247" t="s">
        <v>959</v>
      </c>
      <c r="D499" s="194">
        <v>0</v>
      </c>
      <c r="E499" s="194">
        <v>0</v>
      </c>
      <c r="F499" s="45" t="str">
        <f t="shared" si="109"/>
        <v>-</v>
      </c>
    </row>
    <row r="500" spans="1:6" ht="12.75" customHeight="1" x14ac:dyDescent="0.25">
      <c r="A500" s="63">
        <v>8424</v>
      </c>
      <c r="B500" s="64" t="s">
        <v>960</v>
      </c>
      <c r="C500" s="247" t="s">
        <v>961</v>
      </c>
      <c r="D500" s="194">
        <v>0</v>
      </c>
      <c r="E500" s="194">
        <v>0</v>
      </c>
      <c r="F500" s="45" t="str">
        <f t="shared" si="109"/>
        <v>-</v>
      </c>
    </row>
    <row r="501" spans="1:6" ht="12.75" customHeight="1" x14ac:dyDescent="0.25">
      <c r="A501" s="63">
        <v>843</v>
      </c>
      <c r="B501" s="64" t="s">
        <v>962</v>
      </c>
      <c r="C501" s="247" t="s">
        <v>963</v>
      </c>
      <c r="D501" s="194">
        <v>0</v>
      </c>
      <c r="E501" s="194">
        <v>0</v>
      </c>
      <c r="F501" s="45" t="str">
        <f t="shared" si="109"/>
        <v>-</v>
      </c>
    </row>
    <row r="502" spans="1:6" ht="23" x14ac:dyDescent="0.25">
      <c r="A502" s="63">
        <v>844</v>
      </c>
      <c r="B502" s="64" t="s">
        <v>964</v>
      </c>
      <c r="C502" s="247" t="s">
        <v>965</v>
      </c>
      <c r="D502" s="60">
        <f t="shared" ref="D502:E502" si="129">SUM(D503:D508)</f>
        <v>0</v>
      </c>
      <c r="E502" s="60">
        <f t="shared" si="129"/>
        <v>0</v>
      </c>
      <c r="F502" s="45" t="str">
        <f t="shared" si="109"/>
        <v>-</v>
      </c>
    </row>
    <row r="503" spans="1:6" ht="12.75" customHeight="1" x14ac:dyDescent="0.25">
      <c r="A503" s="63">
        <v>8443</v>
      </c>
      <c r="B503" s="64" t="s">
        <v>966</v>
      </c>
      <c r="C503" s="247" t="s">
        <v>967</v>
      </c>
      <c r="D503" s="194">
        <v>0</v>
      </c>
      <c r="E503" s="194">
        <v>0</v>
      </c>
      <c r="F503" s="45" t="str">
        <f t="shared" si="109"/>
        <v>-</v>
      </c>
    </row>
    <row r="504" spans="1:6" ht="12.75" customHeight="1" x14ac:dyDescent="0.25">
      <c r="A504" s="63">
        <v>8444</v>
      </c>
      <c r="B504" s="64" t="s">
        <v>968</v>
      </c>
      <c r="C504" s="247" t="s">
        <v>969</v>
      </c>
      <c r="D504" s="194">
        <v>0</v>
      </c>
      <c r="E504" s="194">
        <v>0</v>
      </c>
      <c r="F504" s="45" t="str">
        <f t="shared" si="109"/>
        <v>-</v>
      </c>
    </row>
    <row r="505" spans="1:6" ht="11.5" x14ac:dyDescent="0.25">
      <c r="A505" s="63">
        <v>8445</v>
      </c>
      <c r="B505" s="64" t="s">
        <v>970</v>
      </c>
      <c r="C505" s="247" t="s">
        <v>971</v>
      </c>
      <c r="D505" s="194">
        <v>0</v>
      </c>
      <c r="E505" s="194">
        <v>0</v>
      </c>
      <c r="F505" s="45" t="str">
        <f t="shared" si="109"/>
        <v>-</v>
      </c>
    </row>
    <row r="506" spans="1:6" ht="12.75" customHeight="1" x14ac:dyDescent="0.25">
      <c r="A506" s="63">
        <v>8446</v>
      </c>
      <c r="B506" s="64" t="s">
        <v>972</v>
      </c>
      <c r="C506" s="247" t="s">
        <v>973</v>
      </c>
      <c r="D506" s="194">
        <v>0</v>
      </c>
      <c r="E506" s="194">
        <v>0</v>
      </c>
      <c r="F506" s="45" t="str">
        <f t="shared" si="109"/>
        <v>-</v>
      </c>
    </row>
    <row r="507" spans="1:6" ht="12.75" customHeight="1" x14ac:dyDescent="0.25">
      <c r="A507" s="63">
        <v>8447</v>
      </c>
      <c r="B507" s="64" t="s">
        <v>974</v>
      </c>
      <c r="C507" s="247" t="s">
        <v>975</v>
      </c>
      <c r="D507" s="194">
        <v>0</v>
      </c>
      <c r="E507" s="194">
        <v>0</v>
      </c>
      <c r="F507" s="45" t="str">
        <f t="shared" si="109"/>
        <v>-</v>
      </c>
    </row>
    <row r="508" spans="1:6" ht="12.75" customHeight="1" x14ac:dyDescent="0.25">
      <c r="A508" s="63">
        <v>8448</v>
      </c>
      <c r="B508" s="64" t="s">
        <v>976</v>
      </c>
      <c r="C508" s="247" t="s">
        <v>977</v>
      </c>
      <c r="D508" s="194">
        <v>0</v>
      </c>
      <c r="E508" s="194">
        <v>0</v>
      </c>
      <c r="F508" s="45" t="str">
        <f t="shared" si="109"/>
        <v>-</v>
      </c>
    </row>
    <row r="509" spans="1:6" ht="23" x14ac:dyDescent="0.25">
      <c r="A509" s="63">
        <v>845</v>
      </c>
      <c r="B509" s="183" t="s">
        <v>978</v>
      </c>
      <c r="C509" s="247" t="s">
        <v>979</v>
      </c>
      <c r="D509" s="60">
        <f t="shared" ref="D509:E509" si="130">SUM(D510:D513)</f>
        <v>0</v>
      </c>
      <c r="E509" s="60">
        <f t="shared" si="130"/>
        <v>0</v>
      </c>
      <c r="F509" s="45" t="str">
        <f t="shared" si="109"/>
        <v>-</v>
      </c>
    </row>
    <row r="510" spans="1:6" ht="12.75" customHeight="1" x14ac:dyDescent="0.25">
      <c r="A510" s="63">
        <v>8453</v>
      </c>
      <c r="B510" s="64" t="s">
        <v>980</v>
      </c>
      <c r="C510" s="247" t="s">
        <v>981</v>
      </c>
      <c r="D510" s="194">
        <v>0</v>
      </c>
      <c r="E510" s="194">
        <v>0</v>
      </c>
      <c r="F510" s="45" t="str">
        <f t="shared" si="109"/>
        <v>-</v>
      </c>
    </row>
    <row r="511" spans="1:6" ht="12.75" customHeight="1" x14ac:dyDescent="0.25">
      <c r="A511" s="63">
        <v>8454</v>
      </c>
      <c r="B511" s="64" t="s">
        <v>982</v>
      </c>
      <c r="C511" s="247" t="s">
        <v>983</v>
      </c>
      <c r="D511" s="194">
        <v>0</v>
      </c>
      <c r="E511" s="194">
        <v>0</v>
      </c>
      <c r="F511" s="45" t="str">
        <f t="shared" si="109"/>
        <v>-</v>
      </c>
    </row>
    <row r="512" spans="1:6" ht="12.75" customHeight="1" x14ac:dyDescent="0.25">
      <c r="A512" s="63">
        <v>8455</v>
      </c>
      <c r="B512" s="64" t="s">
        <v>984</v>
      </c>
      <c r="C512" s="247" t="s">
        <v>985</v>
      </c>
      <c r="D512" s="194">
        <v>0</v>
      </c>
      <c r="E512" s="194">
        <v>0</v>
      </c>
      <c r="F512" s="45" t="str">
        <f t="shared" si="109"/>
        <v>-</v>
      </c>
    </row>
    <row r="513" spans="1:6" ht="12.75" customHeight="1" x14ac:dyDescent="0.25">
      <c r="A513" s="63">
        <v>8456</v>
      </c>
      <c r="B513" s="64" t="s">
        <v>986</v>
      </c>
      <c r="C513" s="247" t="s">
        <v>987</v>
      </c>
      <c r="D513" s="194">
        <v>0</v>
      </c>
      <c r="E513" s="194">
        <v>0</v>
      </c>
      <c r="F513" s="45" t="str">
        <f t="shared" si="109"/>
        <v>-</v>
      </c>
    </row>
    <row r="514" spans="1:6" ht="12.75" customHeight="1" x14ac:dyDescent="0.25">
      <c r="A514" s="63">
        <v>847</v>
      </c>
      <c r="B514" s="64" t="s">
        <v>988</v>
      </c>
      <c r="C514" s="247" t="s">
        <v>989</v>
      </c>
      <c r="D514" s="60">
        <f t="shared" ref="D514:E514" si="131">SUM(D515:D521)</f>
        <v>0</v>
      </c>
      <c r="E514" s="60">
        <f t="shared" si="131"/>
        <v>0</v>
      </c>
      <c r="F514" s="45" t="str">
        <f t="shared" si="109"/>
        <v>-</v>
      </c>
    </row>
    <row r="515" spans="1:6" ht="12.75" customHeight="1" x14ac:dyDescent="0.25">
      <c r="A515" s="63">
        <v>8471</v>
      </c>
      <c r="B515" s="64" t="s">
        <v>990</v>
      </c>
      <c r="C515" s="247" t="s">
        <v>991</v>
      </c>
      <c r="D515" s="194">
        <v>0</v>
      </c>
      <c r="E515" s="194">
        <v>0</v>
      </c>
      <c r="F515" s="45" t="str">
        <f t="shared" si="109"/>
        <v>-</v>
      </c>
    </row>
    <row r="516" spans="1:6" ht="12.75" customHeight="1" x14ac:dyDescent="0.25">
      <c r="A516" s="63">
        <v>8472</v>
      </c>
      <c r="B516" s="64" t="s">
        <v>992</v>
      </c>
      <c r="C516" s="247" t="s">
        <v>993</v>
      </c>
      <c r="D516" s="194">
        <v>0</v>
      </c>
      <c r="E516" s="194">
        <v>0</v>
      </c>
      <c r="F516" s="45" t="str">
        <f t="shared" si="109"/>
        <v>-</v>
      </c>
    </row>
    <row r="517" spans="1:6" ht="12.75" customHeight="1" x14ac:dyDescent="0.25">
      <c r="A517" s="63">
        <v>8473</v>
      </c>
      <c r="B517" s="64" t="s">
        <v>994</v>
      </c>
      <c r="C517" s="247" t="s">
        <v>995</v>
      </c>
      <c r="D517" s="194">
        <v>0</v>
      </c>
      <c r="E517" s="194">
        <v>0</v>
      </c>
      <c r="F517" s="45" t="str">
        <f t="shared" si="109"/>
        <v>-</v>
      </c>
    </row>
    <row r="518" spans="1:6" ht="12.75" customHeight="1" x14ac:dyDescent="0.25">
      <c r="A518" s="63">
        <v>8474</v>
      </c>
      <c r="B518" s="64" t="s">
        <v>996</v>
      </c>
      <c r="C518" s="247" t="s">
        <v>997</v>
      </c>
      <c r="D518" s="194">
        <v>0</v>
      </c>
      <c r="E518" s="194">
        <v>0</v>
      </c>
      <c r="F518" s="45" t="str">
        <f t="shared" si="109"/>
        <v>-</v>
      </c>
    </row>
    <row r="519" spans="1:6" ht="12.75" customHeight="1" x14ac:dyDescent="0.25">
      <c r="A519" s="63">
        <v>8475</v>
      </c>
      <c r="B519" s="64" t="s">
        <v>998</v>
      </c>
      <c r="C519" s="247" t="s">
        <v>999</v>
      </c>
      <c r="D519" s="194">
        <v>0</v>
      </c>
      <c r="E519" s="194">
        <v>0</v>
      </c>
      <c r="F519" s="45" t="str">
        <f t="shared" si="109"/>
        <v>-</v>
      </c>
    </row>
    <row r="520" spans="1:6" ht="12.75" customHeight="1" x14ac:dyDescent="0.25">
      <c r="A520" s="63">
        <v>8476</v>
      </c>
      <c r="B520" s="64" t="s">
        <v>1000</v>
      </c>
      <c r="C520" s="247" t="s">
        <v>1001</v>
      </c>
      <c r="D520" s="194">
        <v>0</v>
      </c>
      <c r="E520" s="194">
        <v>0</v>
      </c>
      <c r="F520" s="45" t="str">
        <f t="shared" si="109"/>
        <v>-</v>
      </c>
    </row>
    <row r="521" spans="1:6" ht="11.5" x14ac:dyDescent="0.25">
      <c r="A521" s="70" t="s">
        <v>1002</v>
      </c>
      <c r="B521" s="65" t="s">
        <v>1003</v>
      </c>
      <c r="C521" s="278" t="s">
        <v>1002</v>
      </c>
      <c r="D521" s="192">
        <v>0</v>
      </c>
      <c r="E521" s="192">
        <v>0</v>
      </c>
      <c r="F521" s="71" t="str">
        <f t="shared" si="109"/>
        <v>-</v>
      </c>
    </row>
    <row r="522" spans="1:6" ht="23" x14ac:dyDescent="0.25">
      <c r="A522" s="63">
        <v>85</v>
      </c>
      <c r="B522" s="65" t="s">
        <v>1004</v>
      </c>
      <c r="C522" s="247" t="s">
        <v>1005</v>
      </c>
      <c r="D522" s="60">
        <f t="shared" ref="D522:E522" si="132">D523+D526+D529+D532</f>
        <v>0</v>
      </c>
      <c r="E522" s="60">
        <f t="shared" si="132"/>
        <v>0</v>
      </c>
      <c r="F522" s="45" t="str">
        <f t="shared" si="109"/>
        <v>-</v>
      </c>
    </row>
    <row r="523" spans="1:6" ht="12.75" customHeight="1" x14ac:dyDescent="0.25">
      <c r="A523" s="63">
        <v>851</v>
      </c>
      <c r="B523" s="64" t="s">
        <v>1006</v>
      </c>
      <c r="C523" s="247" t="s">
        <v>1007</v>
      </c>
      <c r="D523" s="60">
        <f t="shared" ref="D523:E523" si="133">SUM(D524:D525)</f>
        <v>0</v>
      </c>
      <c r="E523" s="60">
        <f t="shared" si="133"/>
        <v>0</v>
      </c>
      <c r="F523" s="45" t="str">
        <f t="shared" si="109"/>
        <v>-</v>
      </c>
    </row>
    <row r="524" spans="1:6" ht="12.75" customHeight="1" x14ac:dyDescent="0.25">
      <c r="A524" s="63">
        <v>8511</v>
      </c>
      <c r="B524" s="64" t="s">
        <v>1008</v>
      </c>
      <c r="C524" s="247" t="s">
        <v>1009</v>
      </c>
      <c r="D524" s="194">
        <v>0</v>
      </c>
      <c r="E524" s="194">
        <v>0</v>
      </c>
      <c r="F524" s="45" t="str">
        <f t="shared" si="109"/>
        <v>-</v>
      </c>
    </row>
    <row r="525" spans="1:6" ht="12.75" customHeight="1" x14ac:dyDescent="0.25">
      <c r="A525" s="63">
        <v>8512</v>
      </c>
      <c r="B525" s="64" t="s">
        <v>1010</v>
      </c>
      <c r="C525" s="247" t="s">
        <v>1011</v>
      </c>
      <c r="D525" s="194">
        <v>0</v>
      </c>
      <c r="E525" s="194">
        <v>0</v>
      </c>
      <c r="F525" s="45" t="str">
        <f t="shared" si="109"/>
        <v>-</v>
      </c>
    </row>
    <row r="526" spans="1:6" ht="12.75" customHeight="1" x14ac:dyDescent="0.25">
      <c r="A526" s="63">
        <v>852</v>
      </c>
      <c r="B526" s="64" t="s">
        <v>1012</v>
      </c>
      <c r="C526" s="247" t="s">
        <v>1013</v>
      </c>
      <c r="D526" s="60">
        <f t="shared" ref="D526:E526" si="134">SUM(D527:D528)</f>
        <v>0</v>
      </c>
      <c r="E526" s="60">
        <f t="shared" si="134"/>
        <v>0</v>
      </c>
      <c r="F526" s="45" t="str">
        <f t="shared" si="109"/>
        <v>-</v>
      </c>
    </row>
    <row r="527" spans="1:6" ht="12.75" customHeight="1" x14ac:dyDescent="0.25">
      <c r="A527" s="63">
        <v>8521</v>
      </c>
      <c r="B527" s="64" t="s">
        <v>1014</v>
      </c>
      <c r="C527" s="247" t="s">
        <v>1015</v>
      </c>
      <c r="D527" s="194">
        <v>0</v>
      </c>
      <c r="E527" s="194">
        <v>0</v>
      </c>
      <c r="F527" s="45" t="str">
        <f t="shared" si="109"/>
        <v>-</v>
      </c>
    </row>
    <row r="528" spans="1:6" ht="12.75" customHeight="1" x14ac:dyDescent="0.25">
      <c r="A528" s="63">
        <v>8522</v>
      </c>
      <c r="B528" s="64" t="s">
        <v>1016</v>
      </c>
      <c r="C528" s="247" t="s">
        <v>1017</v>
      </c>
      <c r="D528" s="194">
        <v>0</v>
      </c>
      <c r="E528" s="194">
        <v>0</v>
      </c>
      <c r="F528" s="45" t="str">
        <f t="shared" si="109"/>
        <v>-</v>
      </c>
    </row>
    <row r="529" spans="1:6" ht="12.75" customHeight="1" x14ac:dyDescent="0.25">
      <c r="A529" s="63">
        <v>853</v>
      </c>
      <c r="B529" s="64" t="s">
        <v>1018</v>
      </c>
      <c r="C529" s="247" t="s">
        <v>1019</v>
      </c>
      <c r="D529" s="60">
        <f t="shared" ref="D529:E529" si="135">SUM(D530:D531)</f>
        <v>0</v>
      </c>
      <c r="E529" s="60">
        <f t="shared" si="135"/>
        <v>0</v>
      </c>
      <c r="F529" s="45" t="str">
        <f t="shared" si="109"/>
        <v>-</v>
      </c>
    </row>
    <row r="530" spans="1:6" ht="12.75" customHeight="1" x14ac:dyDescent="0.25">
      <c r="A530" s="63">
        <v>8531</v>
      </c>
      <c r="B530" s="64" t="s">
        <v>1020</v>
      </c>
      <c r="C530" s="247" t="s">
        <v>1021</v>
      </c>
      <c r="D530" s="194">
        <v>0</v>
      </c>
      <c r="E530" s="194">
        <v>0</v>
      </c>
      <c r="F530" s="45" t="str">
        <f t="shared" si="109"/>
        <v>-</v>
      </c>
    </row>
    <row r="531" spans="1:6" ht="12.75" customHeight="1" x14ac:dyDescent="0.25">
      <c r="A531" s="63">
        <v>8532</v>
      </c>
      <c r="B531" s="64" t="s">
        <v>1022</v>
      </c>
      <c r="C531" s="247" t="s">
        <v>1023</v>
      </c>
      <c r="D531" s="194">
        <v>0</v>
      </c>
      <c r="E531" s="194">
        <v>0</v>
      </c>
      <c r="F531" s="45" t="str">
        <f t="shared" si="109"/>
        <v>-</v>
      </c>
    </row>
    <row r="532" spans="1:6" ht="12.75" customHeight="1" x14ac:dyDescent="0.25">
      <c r="A532" s="63">
        <v>854</v>
      </c>
      <c r="B532" s="64" t="s">
        <v>1024</v>
      </c>
      <c r="C532" s="247" t="s">
        <v>1025</v>
      </c>
      <c r="D532" s="60">
        <f t="shared" ref="D532:E532" si="136">SUM(D533:D534)</f>
        <v>0</v>
      </c>
      <c r="E532" s="60">
        <f t="shared" si="136"/>
        <v>0</v>
      </c>
      <c r="F532" s="45" t="str">
        <f t="shared" si="109"/>
        <v>-</v>
      </c>
    </row>
    <row r="533" spans="1:6" ht="12.75" customHeight="1" x14ac:dyDescent="0.25">
      <c r="A533" s="63">
        <v>8541</v>
      </c>
      <c r="B533" s="64" t="s">
        <v>1026</v>
      </c>
      <c r="C533" s="247" t="s">
        <v>1027</v>
      </c>
      <c r="D533" s="194">
        <v>0</v>
      </c>
      <c r="E533" s="194">
        <v>0</v>
      </c>
      <c r="F533" s="45" t="str">
        <f t="shared" si="109"/>
        <v>-</v>
      </c>
    </row>
    <row r="534" spans="1:6" ht="12.75" customHeight="1" x14ac:dyDescent="0.25">
      <c r="A534" s="63">
        <v>8542</v>
      </c>
      <c r="B534" s="64" t="s">
        <v>1028</v>
      </c>
      <c r="C534" s="247" t="s">
        <v>1029</v>
      </c>
      <c r="D534" s="194">
        <v>0</v>
      </c>
      <c r="E534" s="194">
        <v>0</v>
      </c>
      <c r="F534" s="45" t="str">
        <f t="shared" si="109"/>
        <v>-</v>
      </c>
    </row>
    <row r="535" spans="1:6" ht="12.75" customHeight="1" x14ac:dyDescent="0.25">
      <c r="A535" s="63">
        <v>5</v>
      </c>
      <c r="B535" s="64" t="s">
        <v>1030</v>
      </c>
      <c r="C535" s="247" t="s">
        <v>1031</v>
      </c>
      <c r="D535" s="60">
        <f>D536+D571+D584+D597+D629</f>
        <v>0</v>
      </c>
      <c r="E535" s="60">
        <f>E536+E571+E584+E597+E629</f>
        <v>0</v>
      </c>
      <c r="F535" s="45" t="str">
        <f t="shared" si="109"/>
        <v>-</v>
      </c>
    </row>
    <row r="536" spans="1:6" ht="23" x14ac:dyDescent="0.25">
      <c r="A536" s="63">
        <v>51</v>
      </c>
      <c r="B536" s="65" t="s">
        <v>1032</v>
      </c>
      <c r="C536" s="247" t="s">
        <v>1033</v>
      </c>
      <c r="D536" s="60">
        <f>D537+D542+D545+D549+D550+D557+D562+D570</f>
        <v>0</v>
      </c>
      <c r="E536" s="60">
        <f>E537+E542+E545+E549+E550+E557+E562+E570</f>
        <v>0</v>
      </c>
      <c r="F536" s="45" t="str">
        <f t="shared" si="109"/>
        <v>-</v>
      </c>
    </row>
    <row r="537" spans="1:6" ht="23" x14ac:dyDescent="0.25">
      <c r="A537" s="63">
        <v>511</v>
      </c>
      <c r="B537" s="64" t="s">
        <v>1034</v>
      </c>
      <c r="C537" s="247" t="s">
        <v>1035</v>
      </c>
      <c r="D537" s="60">
        <f t="shared" ref="D537:E537" si="137">SUM(D538:D541)</f>
        <v>0</v>
      </c>
      <c r="E537" s="60">
        <f t="shared" si="137"/>
        <v>0</v>
      </c>
      <c r="F537" s="45" t="str">
        <f t="shared" si="109"/>
        <v>-</v>
      </c>
    </row>
    <row r="538" spans="1:6" ht="12.75" customHeight="1" x14ac:dyDescent="0.25">
      <c r="A538" s="63">
        <v>5113</v>
      </c>
      <c r="B538" s="64" t="s">
        <v>1036</v>
      </c>
      <c r="C538" s="247" t="s">
        <v>1037</v>
      </c>
      <c r="D538" s="194">
        <v>0</v>
      </c>
      <c r="E538" s="194">
        <v>0</v>
      </c>
      <c r="F538" s="45" t="str">
        <f t="shared" si="109"/>
        <v>-</v>
      </c>
    </row>
    <row r="539" spans="1:6" ht="12.75" customHeight="1" x14ac:dyDescent="0.25">
      <c r="A539" s="63">
        <v>5114</v>
      </c>
      <c r="B539" s="64" t="s">
        <v>1038</v>
      </c>
      <c r="C539" s="247" t="s">
        <v>1039</v>
      </c>
      <c r="D539" s="194">
        <v>0</v>
      </c>
      <c r="E539" s="194">
        <v>0</v>
      </c>
      <c r="F539" s="45" t="str">
        <f t="shared" si="109"/>
        <v>-</v>
      </c>
    </row>
    <row r="540" spans="1:6" ht="12.75" customHeight="1" x14ac:dyDescent="0.25">
      <c r="A540" s="63">
        <v>5115</v>
      </c>
      <c r="B540" s="64" t="s">
        <v>1040</v>
      </c>
      <c r="C540" s="247" t="s">
        <v>1041</v>
      </c>
      <c r="D540" s="194">
        <v>0</v>
      </c>
      <c r="E540" s="194">
        <v>0</v>
      </c>
      <c r="F540" s="45" t="str">
        <f t="shared" si="109"/>
        <v>-</v>
      </c>
    </row>
    <row r="541" spans="1:6" ht="12.75" customHeight="1" x14ac:dyDescent="0.25">
      <c r="A541" s="63">
        <v>5116</v>
      </c>
      <c r="B541" s="64" t="s">
        <v>1042</v>
      </c>
      <c r="C541" s="247" t="s">
        <v>1043</v>
      </c>
      <c r="D541" s="194">
        <v>0</v>
      </c>
      <c r="E541" s="194">
        <v>0</v>
      </c>
      <c r="F541" s="45" t="str">
        <f t="shared" si="109"/>
        <v>-</v>
      </c>
    </row>
    <row r="542" spans="1:6" ht="23" x14ac:dyDescent="0.25">
      <c r="A542" s="63">
        <v>512</v>
      </c>
      <c r="B542" s="183" t="s">
        <v>1044</v>
      </c>
      <c r="C542" s="247" t="s">
        <v>1045</v>
      </c>
      <c r="D542" s="60">
        <f t="shared" ref="D542:E542" si="138">SUM(D543:D544)</f>
        <v>0</v>
      </c>
      <c r="E542" s="60">
        <f t="shared" si="138"/>
        <v>0</v>
      </c>
      <c r="F542" s="45" t="str">
        <f t="shared" si="109"/>
        <v>-</v>
      </c>
    </row>
    <row r="543" spans="1:6" ht="11.5" x14ac:dyDescent="0.25">
      <c r="A543" s="63">
        <v>5121</v>
      </c>
      <c r="B543" s="64" t="s">
        <v>1046</v>
      </c>
      <c r="C543" s="247" t="s">
        <v>1047</v>
      </c>
      <c r="D543" s="194">
        <v>0</v>
      </c>
      <c r="E543" s="194">
        <v>0</v>
      </c>
      <c r="F543" s="45" t="str">
        <f t="shared" si="109"/>
        <v>-</v>
      </c>
    </row>
    <row r="544" spans="1:6" ht="11.5" x14ac:dyDescent="0.25">
      <c r="A544" s="63">
        <v>5122</v>
      </c>
      <c r="B544" s="64" t="s">
        <v>1048</v>
      </c>
      <c r="C544" s="247" t="s">
        <v>1049</v>
      </c>
      <c r="D544" s="194">
        <v>0</v>
      </c>
      <c r="E544" s="194">
        <v>0</v>
      </c>
      <c r="F544" s="45" t="str">
        <f t="shared" si="109"/>
        <v>-</v>
      </c>
    </row>
    <row r="545" spans="1:6" ht="23" x14ac:dyDescent="0.25">
      <c r="A545" s="63">
        <v>513</v>
      </c>
      <c r="B545" s="64" t="s">
        <v>1050</v>
      </c>
      <c r="C545" s="247" t="s">
        <v>1051</v>
      </c>
      <c r="D545" s="60">
        <f t="shared" ref="D545:E545" si="139">SUM(D546:D548)</f>
        <v>0</v>
      </c>
      <c r="E545" s="60">
        <f t="shared" si="139"/>
        <v>0</v>
      </c>
      <c r="F545" s="45" t="str">
        <f t="shared" si="109"/>
        <v>-</v>
      </c>
    </row>
    <row r="546" spans="1:6" ht="12.75" customHeight="1" x14ac:dyDescent="0.25">
      <c r="A546" s="63">
        <v>5132</v>
      </c>
      <c r="B546" s="64" t="s">
        <v>1052</v>
      </c>
      <c r="C546" s="247" t="s">
        <v>1053</v>
      </c>
      <c r="D546" s="194">
        <v>0</v>
      </c>
      <c r="E546" s="194">
        <v>0</v>
      </c>
      <c r="F546" s="45" t="str">
        <f t="shared" si="109"/>
        <v>-</v>
      </c>
    </row>
    <row r="547" spans="1:6" ht="12.75" customHeight="1" x14ac:dyDescent="0.25">
      <c r="A547" s="251">
        <v>5133</v>
      </c>
      <c r="B547" s="64" t="s">
        <v>1054</v>
      </c>
      <c r="C547" s="252" t="s">
        <v>1055</v>
      </c>
      <c r="D547" s="194">
        <v>0</v>
      </c>
      <c r="E547" s="194">
        <v>0</v>
      </c>
      <c r="F547" s="45" t="str">
        <f t="shared" si="109"/>
        <v>-</v>
      </c>
    </row>
    <row r="548" spans="1:6" ht="12.75" customHeight="1" x14ac:dyDescent="0.25">
      <c r="A548" s="251">
        <v>5134</v>
      </c>
      <c r="B548" s="64" t="s">
        <v>1056</v>
      </c>
      <c r="C548" s="252" t="s">
        <v>1057</v>
      </c>
      <c r="D548" s="194">
        <v>0</v>
      </c>
      <c r="E548" s="194">
        <v>0</v>
      </c>
      <c r="F548" s="45" t="str">
        <f t="shared" si="109"/>
        <v>-</v>
      </c>
    </row>
    <row r="549" spans="1:6" ht="12.75" customHeight="1" x14ac:dyDescent="0.25">
      <c r="A549" s="63">
        <v>514</v>
      </c>
      <c r="B549" s="183" t="s">
        <v>1058</v>
      </c>
      <c r="C549" s="247" t="s">
        <v>1059</v>
      </c>
      <c r="D549" s="194">
        <v>0</v>
      </c>
      <c r="E549" s="194">
        <v>0</v>
      </c>
      <c r="F549" s="45" t="str">
        <f t="shared" si="109"/>
        <v>-</v>
      </c>
    </row>
    <row r="550" spans="1:6" ht="23" x14ac:dyDescent="0.25">
      <c r="A550" s="63">
        <v>515</v>
      </c>
      <c r="B550" s="64" t="s">
        <v>1060</v>
      </c>
      <c r="C550" s="247" t="s">
        <v>1061</v>
      </c>
      <c r="D550" s="60">
        <f t="shared" ref="D550:E550" si="140">SUM(D551:D556)</f>
        <v>0</v>
      </c>
      <c r="E550" s="60">
        <f t="shared" si="140"/>
        <v>0</v>
      </c>
      <c r="F550" s="45" t="str">
        <f t="shared" si="109"/>
        <v>-</v>
      </c>
    </row>
    <row r="551" spans="1:6" ht="12.75" customHeight="1" x14ac:dyDescent="0.25">
      <c r="A551" s="63">
        <v>5153</v>
      </c>
      <c r="B551" s="64" t="s">
        <v>1062</v>
      </c>
      <c r="C551" s="247" t="s">
        <v>1063</v>
      </c>
      <c r="D551" s="194">
        <v>0</v>
      </c>
      <c r="E551" s="194">
        <v>0</v>
      </c>
      <c r="F551" s="45" t="str">
        <f t="shared" si="109"/>
        <v>-</v>
      </c>
    </row>
    <row r="552" spans="1:6" ht="12.75" customHeight="1" x14ac:dyDescent="0.25">
      <c r="A552" s="63">
        <v>5154</v>
      </c>
      <c r="B552" s="64" t="s">
        <v>1064</v>
      </c>
      <c r="C552" s="247" t="s">
        <v>1065</v>
      </c>
      <c r="D552" s="194">
        <v>0</v>
      </c>
      <c r="E552" s="194">
        <v>0</v>
      </c>
      <c r="F552" s="45" t="str">
        <f t="shared" si="109"/>
        <v>-</v>
      </c>
    </row>
    <row r="553" spans="1:6" ht="11.5" x14ac:dyDescent="0.25">
      <c r="A553" s="63">
        <v>5155</v>
      </c>
      <c r="B553" s="64" t="s">
        <v>1066</v>
      </c>
      <c r="C553" s="247" t="s">
        <v>1067</v>
      </c>
      <c r="D553" s="194">
        <v>0</v>
      </c>
      <c r="E553" s="194">
        <v>0</v>
      </c>
      <c r="F553" s="45" t="str">
        <f t="shared" si="109"/>
        <v>-</v>
      </c>
    </row>
    <row r="554" spans="1:6" ht="12.75" customHeight="1" x14ac:dyDescent="0.25">
      <c r="A554" s="63">
        <v>5156</v>
      </c>
      <c r="B554" s="64" t="s">
        <v>1068</v>
      </c>
      <c r="C554" s="247" t="s">
        <v>1069</v>
      </c>
      <c r="D554" s="194">
        <v>0</v>
      </c>
      <c r="E554" s="194">
        <v>0</v>
      </c>
      <c r="F554" s="45" t="str">
        <f t="shared" si="109"/>
        <v>-</v>
      </c>
    </row>
    <row r="555" spans="1:6" ht="12.75" customHeight="1" x14ac:dyDescent="0.25">
      <c r="A555" s="63">
        <v>5157</v>
      </c>
      <c r="B555" s="64" t="s">
        <v>1070</v>
      </c>
      <c r="C555" s="247" t="s">
        <v>1071</v>
      </c>
      <c r="D555" s="194">
        <v>0</v>
      </c>
      <c r="E555" s="194">
        <v>0</v>
      </c>
      <c r="F555" s="45" t="str">
        <f t="shared" si="109"/>
        <v>-</v>
      </c>
    </row>
    <row r="556" spans="1:6" ht="12.75" customHeight="1" x14ac:dyDescent="0.25">
      <c r="A556" s="63">
        <v>5158</v>
      </c>
      <c r="B556" s="64" t="s">
        <v>1072</v>
      </c>
      <c r="C556" s="247" t="s">
        <v>1073</v>
      </c>
      <c r="D556" s="194">
        <v>0</v>
      </c>
      <c r="E556" s="194">
        <v>0</v>
      </c>
      <c r="F556" s="45" t="str">
        <f t="shared" si="109"/>
        <v>-</v>
      </c>
    </row>
    <row r="557" spans="1:6" ht="23" x14ac:dyDescent="0.25">
      <c r="A557" s="63">
        <v>516</v>
      </c>
      <c r="B557" s="183" t="s">
        <v>1074</v>
      </c>
      <c r="C557" s="247" t="s">
        <v>1075</v>
      </c>
      <c r="D557" s="60">
        <f t="shared" ref="D557:E557" si="141">SUM(D558:D561)</f>
        <v>0</v>
      </c>
      <c r="E557" s="60">
        <f t="shared" si="141"/>
        <v>0</v>
      </c>
      <c r="F557" s="45" t="str">
        <f t="shared" si="109"/>
        <v>-</v>
      </c>
    </row>
    <row r="558" spans="1:6" ht="12.75" customHeight="1" x14ac:dyDescent="0.25">
      <c r="A558" s="63">
        <v>5163</v>
      </c>
      <c r="B558" s="64" t="s">
        <v>1076</v>
      </c>
      <c r="C558" s="247" t="s">
        <v>1077</v>
      </c>
      <c r="D558" s="194">
        <v>0</v>
      </c>
      <c r="E558" s="194">
        <v>0</v>
      </c>
      <c r="F558" s="45" t="str">
        <f t="shared" si="109"/>
        <v>-</v>
      </c>
    </row>
    <row r="559" spans="1:6" ht="12.75" customHeight="1" x14ac:dyDescent="0.25">
      <c r="A559" s="63">
        <v>5164</v>
      </c>
      <c r="B559" s="64" t="s">
        <v>1078</v>
      </c>
      <c r="C559" s="247" t="s">
        <v>1079</v>
      </c>
      <c r="D559" s="194">
        <v>0</v>
      </c>
      <c r="E559" s="194">
        <v>0</v>
      </c>
      <c r="F559" s="45" t="str">
        <f t="shared" si="109"/>
        <v>-</v>
      </c>
    </row>
    <row r="560" spans="1:6" ht="12.75" customHeight="1" x14ac:dyDescent="0.25">
      <c r="A560" s="63">
        <v>5165</v>
      </c>
      <c r="B560" s="64" t="s">
        <v>1080</v>
      </c>
      <c r="C560" s="247" t="s">
        <v>1081</v>
      </c>
      <c r="D560" s="194">
        <v>0</v>
      </c>
      <c r="E560" s="194">
        <v>0</v>
      </c>
      <c r="F560" s="45" t="str">
        <f t="shared" si="109"/>
        <v>-</v>
      </c>
    </row>
    <row r="561" spans="1:6" ht="12.75" customHeight="1" x14ac:dyDescent="0.25">
      <c r="A561" s="63">
        <v>5166</v>
      </c>
      <c r="B561" s="64" t="s">
        <v>1082</v>
      </c>
      <c r="C561" s="247" t="s">
        <v>1083</v>
      </c>
      <c r="D561" s="194">
        <v>0</v>
      </c>
      <c r="E561" s="194">
        <v>0</v>
      </c>
      <c r="F561" s="45" t="str">
        <f t="shared" si="109"/>
        <v>-</v>
      </c>
    </row>
    <row r="562" spans="1:6" ht="12.75" customHeight="1" x14ac:dyDescent="0.25">
      <c r="A562" s="63">
        <v>517</v>
      </c>
      <c r="B562" s="64" t="s">
        <v>1084</v>
      </c>
      <c r="C562" s="247" t="s">
        <v>1085</v>
      </c>
      <c r="D562" s="60">
        <f t="shared" ref="D562:E562" si="142">SUM(D563:D569)</f>
        <v>0</v>
      </c>
      <c r="E562" s="60">
        <f t="shared" si="142"/>
        <v>0</v>
      </c>
      <c r="F562" s="45" t="str">
        <f t="shared" si="109"/>
        <v>-</v>
      </c>
    </row>
    <row r="563" spans="1:6" ht="12.75" customHeight="1" x14ac:dyDescent="0.25">
      <c r="A563" s="63">
        <v>5171</v>
      </c>
      <c r="B563" s="64" t="s">
        <v>1086</v>
      </c>
      <c r="C563" s="247" t="s">
        <v>1087</v>
      </c>
      <c r="D563" s="194">
        <v>0</v>
      </c>
      <c r="E563" s="194">
        <v>0</v>
      </c>
      <c r="F563" s="45" t="str">
        <f t="shared" si="109"/>
        <v>-</v>
      </c>
    </row>
    <row r="564" spans="1:6" ht="12.75" customHeight="1" x14ac:dyDescent="0.25">
      <c r="A564" s="63">
        <v>5172</v>
      </c>
      <c r="B564" s="64" t="s">
        <v>1088</v>
      </c>
      <c r="C564" s="247" t="s">
        <v>1089</v>
      </c>
      <c r="D564" s="194">
        <v>0</v>
      </c>
      <c r="E564" s="194">
        <v>0</v>
      </c>
      <c r="F564" s="45" t="str">
        <f t="shared" si="109"/>
        <v>-</v>
      </c>
    </row>
    <row r="565" spans="1:6" ht="12.75" customHeight="1" x14ac:dyDescent="0.25">
      <c r="A565" s="63">
        <v>5173</v>
      </c>
      <c r="B565" s="64" t="s">
        <v>1090</v>
      </c>
      <c r="C565" s="247" t="s">
        <v>1091</v>
      </c>
      <c r="D565" s="194">
        <v>0</v>
      </c>
      <c r="E565" s="194">
        <v>0</v>
      </c>
      <c r="F565" s="45" t="str">
        <f t="shared" si="109"/>
        <v>-</v>
      </c>
    </row>
    <row r="566" spans="1:6" ht="12.75" customHeight="1" x14ac:dyDescent="0.25">
      <c r="A566" s="63">
        <v>5174</v>
      </c>
      <c r="B566" s="64" t="s">
        <v>1092</v>
      </c>
      <c r="C566" s="247" t="s">
        <v>1093</v>
      </c>
      <c r="D566" s="194">
        <v>0</v>
      </c>
      <c r="E566" s="194">
        <v>0</v>
      </c>
      <c r="F566" s="45" t="str">
        <f t="shared" si="109"/>
        <v>-</v>
      </c>
    </row>
    <row r="567" spans="1:6" ht="12.75" customHeight="1" x14ac:dyDescent="0.25">
      <c r="A567" s="63">
        <v>5175</v>
      </c>
      <c r="B567" s="64" t="s">
        <v>1094</v>
      </c>
      <c r="C567" s="247" t="s">
        <v>1095</v>
      </c>
      <c r="D567" s="194">
        <v>0</v>
      </c>
      <c r="E567" s="194">
        <v>0</v>
      </c>
      <c r="F567" s="45" t="str">
        <f t="shared" si="109"/>
        <v>-</v>
      </c>
    </row>
    <row r="568" spans="1:6" ht="12.75" customHeight="1" x14ac:dyDescent="0.25">
      <c r="A568" s="70">
        <v>5176</v>
      </c>
      <c r="B568" s="65" t="s">
        <v>1096</v>
      </c>
      <c r="C568" s="278" t="s">
        <v>1097</v>
      </c>
      <c r="D568" s="192">
        <v>0</v>
      </c>
      <c r="E568" s="192">
        <v>0</v>
      </c>
      <c r="F568" s="71" t="str">
        <f t="shared" si="109"/>
        <v>-</v>
      </c>
    </row>
    <row r="569" spans="1:6" ht="11.5" x14ac:dyDescent="0.25">
      <c r="A569" s="70">
        <v>5177</v>
      </c>
      <c r="B569" s="182" t="s">
        <v>1098</v>
      </c>
      <c r="C569" s="278" t="s">
        <v>1099</v>
      </c>
      <c r="D569" s="192">
        <v>0</v>
      </c>
      <c r="E569" s="192">
        <v>0</v>
      </c>
      <c r="F569" s="71" t="str">
        <f t="shared" si="109"/>
        <v>-</v>
      </c>
    </row>
    <row r="570" spans="1:6" ht="12.75" customHeight="1" x14ac:dyDescent="0.25">
      <c r="A570" s="70" t="s">
        <v>1100</v>
      </c>
      <c r="B570" s="65" t="s">
        <v>1101</v>
      </c>
      <c r="C570" s="278" t="s">
        <v>1100</v>
      </c>
      <c r="D570" s="192">
        <v>0</v>
      </c>
      <c r="E570" s="192">
        <v>0</v>
      </c>
      <c r="F570" s="71" t="str">
        <f>IF(D570&lt;&gt;0,IF(E570/D570&gt;=100,"&gt;&gt;100",E570/D570*100),"-")</f>
        <v>-</v>
      </c>
    </row>
    <row r="571" spans="1:6" ht="23" x14ac:dyDescent="0.25">
      <c r="A571" s="63">
        <v>52</v>
      </c>
      <c r="B571" s="65" t="s">
        <v>1102</v>
      </c>
      <c r="C571" s="247" t="s">
        <v>1103</v>
      </c>
      <c r="D571" s="60">
        <f>D572+D575+D578+D581</f>
        <v>0</v>
      </c>
      <c r="E571" s="60">
        <f>E572+E575+E578+E581</f>
        <v>0</v>
      </c>
      <c r="F571" s="45" t="str">
        <f t="shared" si="109"/>
        <v>-</v>
      </c>
    </row>
    <row r="572" spans="1:6" ht="12.75" customHeight="1" x14ac:dyDescent="0.25">
      <c r="A572" s="63">
        <v>521</v>
      </c>
      <c r="B572" s="64" t="s">
        <v>1104</v>
      </c>
      <c r="C572" s="247" t="s">
        <v>1105</v>
      </c>
      <c r="D572" s="60">
        <f t="shared" ref="D572:E572" si="143">SUM(D573:D574)</f>
        <v>0</v>
      </c>
      <c r="E572" s="60">
        <f t="shared" si="143"/>
        <v>0</v>
      </c>
      <c r="F572" s="45" t="str">
        <f t="shared" si="109"/>
        <v>-</v>
      </c>
    </row>
    <row r="573" spans="1:6" ht="12.75" customHeight="1" x14ac:dyDescent="0.25">
      <c r="A573" s="63">
        <v>5211</v>
      </c>
      <c r="B573" s="64" t="s">
        <v>1106</v>
      </c>
      <c r="C573" s="247" t="s">
        <v>1107</v>
      </c>
      <c r="D573" s="194">
        <v>0</v>
      </c>
      <c r="E573" s="194">
        <v>0</v>
      </c>
      <c r="F573" s="45" t="str">
        <f t="shared" si="109"/>
        <v>-</v>
      </c>
    </row>
    <row r="574" spans="1:6" ht="12.75" customHeight="1" x14ac:dyDescent="0.25">
      <c r="A574" s="63">
        <v>5212</v>
      </c>
      <c r="B574" s="64" t="s">
        <v>1108</v>
      </c>
      <c r="C574" s="247" t="s">
        <v>1109</v>
      </c>
      <c r="D574" s="194">
        <v>0</v>
      </c>
      <c r="E574" s="194">
        <v>0</v>
      </c>
      <c r="F574" s="45" t="str">
        <f t="shared" si="109"/>
        <v>-</v>
      </c>
    </row>
    <row r="575" spans="1:6" ht="12.75" customHeight="1" x14ac:dyDescent="0.25">
      <c r="A575" s="63">
        <v>522</v>
      </c>
      <c r="B575" s="64" t="s">
        <v>1110</v>
      </c>
      <c r="C575" s="247" t="s">
        <v>1111</v>
      </c>
      <c r="D575" s="60">
        <f t="shared" ref="D575:E575" si="144">SUM(D576:D577)</f>
        <v>0</v>
      </c>
      <c r="E575" s="60">
        <f t="shared" si="144"/>
        <v>0</v>
      </c>
      <c r="F575" s="45" t="str">
        <f t="shared" si="109"/>
        <v>-</v>
      </c>
    </row>
    <row r="576" spans="1:6" ht="12.75" customHeight="1" x14ac:dyDescent="0.25">
      <c r="A576" s="63">
        <v>5221</v>
      </c>
      <c r="B576" s="64" t="s">
        <v>902</v>
      </c>
      <c r="C576" s="247" t="s">
        <v>1112</v>
      </c>
      <c r="D576" s="194">
        <v>0</v>
      </c>
      <c r="E576" s="194">
        <v>0</v>
      </c>
      <c r="F576" s="45" t="str">
        <f t="shared" si="109"/>
        <v>-</v>
      </c>
    </row>
    <row r="577" spans="1:6" ht="12.75" customHeight="1" x14ac:dyDescent="0.25">
      <c r="A577" s="63">
        <v>5222</v>
      </c>
      <c r="B577" s="64" t="s">
        <v>904</v>
      </c>
      <c r="C577" s="247" t="s">
        <v>1113</v>
      </c>
      <c r="D577" s="194">
        <v>0</v>
      </c>
      <c r="E577" s="194">
        <v>0</v>
      </c>
      <c r="F577" s="45" t="str">
        <f t="shared" si="109"/>
        <v>-</v>
      </c>
    </row>
    <row r="578" spans="1:6" ht="12.75" customHeight="1" x14ac:dyDescent="0.25">
      <c r="A578" s="63">
        <v>523</v>
      </c>
      <c r="B578" s="64" t="s">
        <v>1114</v>
      </c>
      <c r="C578" s="247" t="s">
        <v>1115</v>
      </c>
      <c r="D578" s="60">
        <f t="shared" ref="D578:E578" si="145">SUM(D579:D580)</f>
        <v>0</v>
      </c>
      <c r="E578" s="60">
        <f t="shared" si="145"/>
        <v>0</v>
      </c>
      <c r="F578" s="45" t="str">
        <f t="shared" si="109"/>
        <v>-</v>
      </c>
    </row>
    <row r="579" spans="1:6" ht="12.75" customHeight="1" x14ac:dyDescent="0.25">
      <c r="A579" s="63">
        <v>5231</v>
      </c>
      <c r="B579" s="64" t="s">
        <v>908</v>
      </c>
      <c r="C579" s="247" t="s">
        <v>1116</v>
      </c>
      <c r="D579" s="194">
        <v>0</v>
      </c>
      <c r="E579" s="194">
        <v>0</v>
      </c>
      <c r="F579" s="45" t="str">
        <f t="shared" si="109"/>
        <v>-</v>
      </c>
    </row>
    <row r="580" spans="1:6" ht="12.75" customHeight="1" x14ac:dyDescent="0.25">
      <c r="A580" s="63">
        <v>5232</v>
      </c>
      <c r="B580" s="64" t="s">
        <v>910</v>
      </c>
      <c r="C580" s="247" t="s">
        <v>1117</v>
      </c>
      <c r="D580" s="194">
        <v>0</v>
      </c>
      <c r="E580" s="194">
        <v>0</v>
      </c>
      <c r="F580" s="45" t="str">
        <f t="shared" si="109"/>
        <v>-</v>
      </c>
    </row>
    <row r="581" spans="1:6" ht="12.75" customHeight="1" x14ac:dyDescent="0.25">
      <c r="A581" s="63">
        <v>524</v>
      </c>
      <c r="B581" s="64" t="s">
        <v>1118</v>
      </c>
      <c r="C581" s="247" t="s">
        <v>1119</v>
      </c>
      <c r="D581" s="60">
        <f t="shared" ref="D581:E581" si="146">SUM(D582:D583)</f>
        <v>0</v>
      </c>
      <c r="E581" s="60">
        <f t="shared" si="146"/>
        <v>0</v>
      </c>
      <c r="F581" s="45" t="str">
        <f t="shared" si="109"/>
        <v>-</v>
      </c>
    </row>
    <row r="582" spans="1:6" ht="12.75" customHeight="1" x14ac:dyDescent="0.25">
      <c r="A582" s="251">
        <v>5241</v>
      </c>
      <c r="B582" s="64" t="s">
        <v>1120</v>
      </c>
      <c r="C582" s="252" t="s">
        <v>1121</v>
      </c>
      <c r="D582" s="194">
        <v>0</v>
      </c>
      <c r="E582" s="194">
        <v>0</v>
      </c>
      <c r="F582" s="45" t="str">
        <f t="shared" si="109"/>
        <v>-</v>
      </c>
    </row>
    <row r="583" spans="1:6" ht="12.75" customHeight="1" x14ac:dyDescent="0.25">
      <c r="A583" s="251">
        <v>5242</v>
      </c>
      <c r="B583" s="64" t="s">
        <v>1028</v>
      </c>
      <c r="C583" s="252" t="s">
        <v>1122</v>
      </c>
      <c r="D583" s="194">
        <v>0</v>
      </c>
      <c r="E583" s="194">
        <v>0</v>
      </c>
      <c r="F583" s="45" t="str">
        <f t="shared" si="109"/>
        <v>-</v>
      </c>
    </row>
    <row r="584" spans="1:6" ht="23" x14ac:dyDescent="0.25">
      <c r="A584" s="63">
        <v>53</v>
      </c>
      <c r="B584" s="65" t="s">
        <v>1123</v>
      </c>
      <c r="C584" s="247" t="s">
        <v>1124</v>
      </c>
      <c r="D584" s="60">
        <f t="shared" ref="D584:E584" si="147">D585+D589+D591+D594</f>
        <v>0</v>
      </c>
      <c r="E584" s="60">
        <f t="shared" si="147"/>
        <v>0</v>
      </c>
      <c r="F584" s="45" t="str">
        <f t="shared" si="109"/>
        <v>-</v>
      </c>
    </row>
    <row r="585" spans="1:6" ht="23" x14ac:dyDescent="0.25">
      <c r="A585" s="63">
        <v>531</v>
      </c>
      <c r="B585" s="182" t="s">
        <v>1125</v>
      </c>
      <c r="C585" s="247" t="s">
        <v>1126</v>
      </c>
      <c r="D585" s="60">
        <f t="shared" ref="D585:E585" si="148">SUM(D586:D588)</f>
        <v>0</v>
      </c>
      <c r="E585" s="60">
        <f t="shared" si="148"/>
        <v>0</v>
      </c>
      <c r="F585" s="45" t="str">
        <f t="shared" si="109"/>
        <v>-</v>
      </c>
    </row>
    <row r="586" spans="1:6" ht="12.75" customHeight="1" x14ac:dyDescent="0.25">
      <c r="A586" s="63">
        <v>5312</v>
      </c>
      <c r="B586" s="65" t="s">
        <v>922</v>
      </c>
      <c r="C586" s="247" t="s">
        <v>1127</v>
      </c>
      <c r="D586" s="194">
        <v>0</v>
      </c>
      <c r="E586" s="194">
        <v>0</v>
      </c>
      <c r="F586" s="45" t="str">
        <f t="shared" si="109"/>
        <v>-</v>
      </c>
    </row>
    <row r="587" spans="1:6" ht="12.75" customHeight="1" x14ac:dyDescent="0.25">
      <c r="A587" s="63">
        <v>5313</v>
      </c>
      <c r="B587" s="65" t="s">
        <v>924</v>
      </c>
      <c r="C587" s="247" t="s">
        <v>1128</v>
      </c>
      <c r="D587" s="194">
        <v>0</v>
      </c>
      <c r="E587" s="194">
        <v>0</v>
      </c>
      <c r="F587" s="45" t="str">
        <f t="shared" si="109"/>
        <v>-</v>
      </c>
    </row>
    <row r="588" spans="1:6" ht="12.75" customHeight="1" x14ac:dyDescent="0.25">
      <c r="A588" s="63">
        <v>5314</v>
      </c>
      <c r="B588" s="65" t="s">
        <v>926</v>
      </c>
      <c r="C588" s="247" t="s">
        <v>1129</v>
      </c>
      <c r="D588" s="194">
        <v>0</v>
      </c>
      <c r="E588" s="194">
        <v>0</v>
      </c>
      <c r="F588" s="45" t="str">
        <f t="shared" si="109"/>
        <v>-</v>
      </c>
    </row>
    <row r="589" spans="1:6" ht="23" x14ac:dyDescent="0.25">
      <c r="A589" s="63">
        <v>532</v>
      </c>
      <c r="B589" s="65" t="s">
        <v>1130</v>
      </c>
      <c r="C589" s="247" t="s">
        <v>1131</v>
      </c>
      <c r="D589" s="60">
        <f t="shared" ref="D589:E589" si="149">D590</f>
        <v>0</v>
      </c>
      <c r="E589" s="60">
        <f t="shared" si="149"/>
        <v>0</v>
      </c>
      <c r="F589" s="45" t="str">
        <f t="shared" si="109"/>
        <v>-</v>
      </c>
    </row>
    <row r="590" spans="1:6" ht="12.75" customHeight="1" x14ac:dyDescent="0.25">
      <c r="A590" s="63">
        <v>5321</v>
      </c>
      <c r="B590" s="65" t="s">
        <v>1132</v>
      </c>
      <c r="C590" s="247" t="s">
        <v>1133</v>
      </c>
      <c r="D590" s="194">
        <v>0</v>
      </c>
      <c r="E590" s="194">
        <v>0</v>
      </c>
      <c r="F590" s="45" t="str">
        <f t="shared" si="109"/>
        <v>-</v>
      </c>
    </row>
    <row r="591" spans="1:6" ht="23" x14ac:dyDescent="0.25">
      <c r="A591" s="63">
        <v>533</v>
      </c>
      <c r="B591" s="65" t="s">
        <v>1134</v>
      </c>
      <c r="C591" s="247" t="s">
        <v>1135</v>
      </c>
      <c r="D591" s="60">
        <f t="shared" ref="D591:E591" si="150">SUM(D592:D593)</f>
        <v>0</v>
      </c>
      <c r="E591" s="60">
        <f t="shared" si="150"/>
        <v>0</v>
      </c>
      <c r="F591" s="45" t="str">
        <f t="shared" si="109"/>
        <v>-</v>
      </c>
    </row>
    <row r="592" spans="1:6" ht="23" x14ac:dyDescent="0.25">
      <c r="A592" s="63">
        <v>5331</v>
      </c>
      <c r="B592" s="182" t="s">
        <v>1136</v>
      </c>
      <c r="C592" s="247" t="s">
        <v>1137</v>
      </c>
      <c r="D592" s="194">
        <v>0</v>
      </c>
      <c r="E592" s="194">
        <v>0</v>
      </c>
      <c r="F592" s="45" t="str">
        <f t="shared" si="109"/>
        <v>-</v>
      </c>
    </row>
    <row r="593" spans="1:6" ht="12.75" customHeight="1" x14ac:dyDescent="0.25">
      <c r="A593" s="63">
        <v>5332</v>
      </c>
      <c r="B593" s="65" t="s">
        <v>1138</v>
      </c>
      <c r="C593" s="247" t="s">
        <v>1139</v>
      </c>
      <c r="D593" s="194">
        <v>0</v>
      </c>
      <c r="E593" s="194">
        <v>0</v>
      </c>
      <c r="F593" s="45" t="str">
        <f t="shared" si="109"/>
        <v>-</v>
      </c>
    </row>
    <row r="594" spans="1:6" ht="23" x14ac:dyDescent="0.25">
      <c r="A594" s="251">
        <v>534</v>
      </c>
      <c r="B594" s="65" t="s">
        <v>1140</v>
      </c>
      <c r="C594" s="252" t="s">
        <v>1141</v>
      </c>
      <c r="D594" s="60">
        <f t="shared" ref="D594:E594" si="151">SUM(D595:D596)</f>
        <v>0</v>
      </c>
      <c r="E594" s="60">
        <f t="shared" si="151"/>
        <v>0</v>
      </c>
      <c r="F594" s="45" t="str">
        <f t="shared" si="109"/>
        <v>-</v>
      </c>
    </row>
    <row r="595" spans="1:6" ht="12.75" customHeight="1" x14ac:dyDescent="0.25">
      <c r="A595" s="63">
        <v>5341</v>
      </c>
      <c r="B595" s="64" t="s">
        <v>938</v>
      </c>
      <c r="C595" s="247" t="s">
        <v>1142</v>
      </c>
      <c r="D595" s="194">
        <v>0</v>
      </c>
      <c r="E595" s="194">
        <v>0</v>
      </c>
      <c r="F595" s="45" t="str">
        <f t="shared" si="109"/>
        <v>-</v>
      </c>
    </row>
    <row r="596" spans="1:6" ht="12.75" customHeight="1" x14ac:dyDescent="0.25">
      <c r="A596" s="63">
        <v>5342</v>
      </c>
      <c r="B596" s="64" t="s">
        <v>940</v>
      </c>
      <c r="C596" s="247" t="s">
        <v>1143</v>
      </c>
      <c r="D596" s="194">
        <v>0</v>
      </c>
      <c r="E596" s="194">
        <v>0</v>
      </c>
      <c r="F596" s="45" t="str">
        <f t="shared" si="109"/>
        <v>-</v>
      </c>
    </row>
    <row r="597" spans="1:6" ht="23" x14ac:dyDescent="0.25">
      <c r="A597" s="63">
        <v>54</v>
      </c>
      <c r="B597" s="183" t="s">
        <v>1144</v>
      </c>
      <c r="C597" s="247" t="s">
        <v>1145</v>
      </c>
      <c r="D597" s="60">
        <f t="shared" ref="D597:E597" si="152">D598+D603+D607+D609+D616+D621</f>
        <v>0</v>
      </c>
      <c r="E597" s="60">
        <f t="shared" si="152"/>
        <v>0</v>
      </c>
      <c r="F597" s="45" t="str">
        <f t="shared" si="109"/>
        <v>-</v>
      </c>
    </row>
    <row r="598" spans="1:6" ht="23" x14ac:dyDescent="0.25">
      <c r="A598" s="63">
        <v>541</v>
      </c>
      <c r="B598" s="64" t="s">
        <v>1146</v>
      </c>
      <c r="C598" s="247" t="s">
        <v>1147</v>
      </c>
      <c r="D598" s="60">
        <f t="shared" ref="D598:E598" si="153">SUM(D599:D602)</f>
        <v>0</v>
      </c>
      <c r="E598" s="60">
        <f t="shared" si="153"/>
        <v>0</v>
      </c>
      <c r="F598" s="45" t="str">
        <f t="shared" si="109"/>
        <v>-</v>
      </c>
    </row>
    <row r="599" spans="1:6" ht="12.75" customHeight="1" x14ac:dyDescent="0.25">
      <c r="A599" s="63">
        <v>5413</v>
      </c>
      <c r="B599" s="64" t="s">
        <v>1148</v>
      </c>
      <c r="C599" s="247" t="s">
        <v>1149</v>
      </c>
      <c r="D599" s="194">
        <v>0</v>
      </c>
      <c r="E599" s="194">
        <v>0</v>
      </c>
      <c r="F599" s="45" t="str">
        <f t="shared" si="109"/>
        <v>-</v>
      </c>
    </row>
    <row r="600" spans="1:6" ht="12.75" customHeight="1" x14ac:dyDescent="0.25">
      <c r="A600" s="63">
        <v>5414</v>
      </c>
      <c r="B600" s="64" t="s">
        <v>1150</v>
      </c>
      <c r="C600" s="247" t="s">
        <v>1151</v>
      </c>
      <c r="D600" s="194">
        <v>0</v>
      </c>
      <c r="E600" s="194">
        <v>0</v>
      </c>
      <c r="F600" s="45" t="str">
        <f t="shared" si="109"/>
        <v>-</v>
      </c>
    </row>
    <row r="601" spans="1:6" ht="12.75" customHeight="1" x14ac:dyDescent="0.25">
      <c r="A601" s="63">
        <v>5415</v>
      </c>
      <c r="B601" s="64" t="s">
        <v>1152</v>
      </c>
      <c r="C601" s="247" t="s">
        <v>1153</v>
      </c>
      <c r="D601" s="194">
        <v>0</v>
      </c>
      <c r="E601" s="194">
        <v>0</v>
      </c>
      <c r="F601" s="45" t="str">
        <f t="shared" si="109"/>
        <v>-</v>
      </c>
    </row>
    <row r="602" spans="1:6" ht="12.75" customHeight="1" x14ac:dyDescent="0.25">
      <c r="A602" s="63">
        <v>5416</v>
      </c>
      <c r="B602" s="64" t="s">
        <v>1154</v>
      </c>
      <c r="C602" s="247" t="s">
        <v>1155</v>
      </c>
      <c r="D602" s="194">
        <v>0</v>
      </c>
      <c r="E602" s="194">
        <v>0</v>
      </c>
      <c r="F602" s="45" t="str">
        <f t="shared" si="109"/>
        <v>-</v>
      </c>
    </row>
    <row r="603" spans="1:6" ht="23" x14ac:dyDescent="0.25">
      <c r="A603" s="63">
        <v>542</v>
      </c>
      <c r="B603" s="64" t="s">
        <v>1156</v>
      </c>
      <c r="C603" s="247" t="s">
        <v>1157</v>
      </c>
      <c r="D603" s="60">
        <f t="shared" ref="D603:E603" si="154">SUM(D604:D606)</f>
        <v>0</v>
      </c>
      <c r="E603" s="60">
        <f t="shared" si="154"/>
        <v>0</v>
      </c>
      <c r="F603" s="45" t="str">
        <f t="shared" si="109"/>
        <v>-</v>
      </c>
    </row>
    <row r="604" spans="1:6" ht="12.75" customHeight="1" x14ac:dyDescent="0.25">
      <c r="A604" s="63">
        <v>5422</v>
      </c>
      <c r="B604" s="64" t="s">
        <v>1158</v>
      </c>
      <c r="C604" s="247" t="s">
        <v>1159</v>
      </c>
      <c r="D604" s="194">
        <v>0</v>
      </c>
      <c r="E604" s="194">
        <v>0</v>
      </c>
      <c r="F604" s="45" t="str">
        <f t="shared" si="109"/>
        <v>-</v>
      </c>
    </row>
    <row r="605" spans="1:6" ht="11.5" x14ac:dyDescent="0.25">
      <c r="A605" s="63">
        <v>5423</v>
      </c>
      <c r="B605" s="64" t="s">
        <v>1160</v>
      </c>
      <c r="C605" s="247" t="s">
        <v>1161</v>
      </c>
      <c r="D605" s="194">
        <v>0</v>
      </c>
      <c r="E605" s="194">
        <v>0</v>
      </c>
      <c r="F605" s="45" t="str">
        <f t="shared" si="109"/>
        <v>-</v>
      </c>
    </row>
    <row r="606" spans="1:6" ht="23" x14ac:dyDescent="0.25">
      <c r="A606" s="63">
        <v>5424</v>
      </c>
      <c r="B606" s="64" t="s">
        <v>1162</v>
      </c>
      <c r="C606" s="247" t="s">
        <v>1163</v>
      </c>
      <c r="D606" s="194">
        <v>0</v>
      </c>
      <c r="E606" s="194">
        <v>0</v>
      </c>
      <c r="F606" s="45" t="str">
        <f t="shared" si="109"/>
        <v>-</v>
      </c>
    </row>
    <row r="607" spans="1:6" ht="23" x14ac:dyDescent="0.25">
      <c r="A607" s="63">
        <v>543</v>
      </c>
      <c r="B607" s="64" t="s">
        <v>1164</v>
      </c>
      <c r="C607" s="247" t="s">
        <v>1165</v>
      </c>
      <c r="D607" s="60">
        <f t="shared" ref="D607:E607" si="155">D608</f>
        <v>0</v>
      </c>
      <c r="E607" s="60">
        <f t="shared" si="155"/>
        <v>0</v>
      </c>
      <c r="F607" s="45" t="str">
        <f t="shared" si="109"/>
        <v>-</v>
      </c>
    </row>
    <row r="608" spans="1:6" ht="12.75" customHeight="1" x14ac:dyDescent="0.25">
      <c r="A608" s="63">
        <v>5431</v>
      </c>
      <c r="B608" s="64" t="s">
        <v>1166</v>
      </c>
      <c r="C608" s="247" t="s">
        <v>1167</v>
      </c>
      <c r="D608" s="194">
        <v>0</v>
      </c>
      <c r="E608" s="194">
        <v>0</v>
      </c>
      <c r="F608" s="45" t="str">
        <f t="shared" si="109"/>
        <v>-</v>
      </c>
    </row>
    <row r="609" spans="1:6" ht="23" x14ac:dyDescent="0.25">
      <c r="A609" s="63">
        <v>544</v>
      </c>
      <c r="B609" s="64" t="s">
        <v>1168</v>
      </c>
      <c r="C609" s="247" t="s">
        <v>1169</v>
      </c>
      <c r="D609" s="60">
        <f t="shared" ref="D609:E609" si="156">SUM(D610:D615)</f>
        <v>0</v>
      </c>
      <c r="E609" s="60">
        <f t="shared" si="156"/>
        <v>0</v>
      </c>
      <c r="F609" s="45" t="str">
        <f t="shared" si="109"/>
        <v>-</v>
      </c>
    </row>
    <row r="610" spans="1:6" ht="23" x14ac:dyDescent="0.25">
      <c r="A610" s="63">
        <v>5443</v>
      </c>
      <c r="B610" s="64" t="s">
        <v>1170</v>
      </c>
      <c r="C610" s="247" t="s">
        <v>1171</v>
      </c>
      <c r="D610" s="194">
        <v>0</v>
      </c>
      <c r="E610" s="194">
        <v>0</v>
      </c>
      <c r="F610" s="45" t="str">
        <f t="shared" si="109"/>
        <v>-</v>
      </c>
    </row>
    <row r="611" spans="1:6" ht="23" x14ac:dyDescent="0.25">
      <c r="A611" s="63">
        <v>5444</v>
      </c>
      <c r="B611" s="183" t="s">
        <v>1172</v>
      </c>
      <c r="C611" s="247" t="s">
        <v>1173</v>
      </c>
      <c r="D611" s="194">
        <v>0</v>
      </c>
      <c r="E611" s="194">
        <v>0</v>
      </c>
      <c r="F611" s="45" t="str">
        <f t="shared" si="109"/>
        <v>-</v>
      </c>
    </row>
    <row r="612" spans="1:6" ht="23" x14ac:dyDescent="0.25">
      <c r="A612" s="251">
        <v>5445</v>
      </c>
      <c r="B612" s="64" t="s">
        <v>1174</v>
      </c>
      <c r="C612" s="252" t="s">
        <v>1175</v>
      </c>
      <c r="D612" s="194">
        <v>0</v>
      </c>
      <c r="E612" s="194">
        <v>0</v>
      </c>
      <c r="F612" s="45" t="str">
        <f t="shared" si="109"/>
        <v>-</v>
      </c>
    </row>
    <row r="613" spans="1:6" ht="12.75" customHeight="1" x14ac:dyDescent="0.25">
      <c r="A613" s="63">
        <v>5446</v>
      </c>
      <c r="B613" s="64" t="s">
        <v>1176</v>
      </c>
      <c r="C613" s="247" t="s">
        <v>1177</v>
      </c>
      <c r="D613" s="194">
        <v>0</v>
      </c>
      <c r="E613" s="194">
        <v>0</v>
      </c>
      <c r="F613" s="45" t="str">
        <f t="shared" si="109"/>
        <v>-</v>
      </c>
    </row>
    <row r="614" spans="1:6" ht="12.75" customHeight="1" x14ac:dyDescent="0.25">
      <c r="A614" s="63">
        <v>5447</v>
      </c>
      <c r="B614" s="64" t="s">
        <v>1178</v>
      </c>
      <c r="C614" s="247" t="s">
        <v>1179</v>
      </c>
      <c r="D614" s="194">
        <v>0</v>
      </c>
      <c r="E614" s="194">
        <v>0</v>
      </c>
      <c r="F614" s="45" t="str">
        <f t="shared" si="109"/>
        <v>-</v>
      </c>
    </row>
    <row r="615" spans="1:6" ht="11.5" x14ac:dyDescent="0.25">
      <c r="A615" s="63">
        <v>5448</v>
      </c>
      <c r="B615" s="64" t="s">
        <v>1180</v>
      </c>
      <c r="C615" s="247" t="s">
        <v>1181</v>
      </c>
      <c r="D615" s="194">
        <v>0</v>
      </c>
      <c r="E615" s="194">
        <v>0</v>
      </c>
      <c r="F615" s="45" t="str">
        <f t="shared" si="109"/>
        <v>-</v>
      </c>
    </row>
    <row r="616" spans="1:6" ht="23" x14ac:dyDescent="0.25">
      <c r="A616" s="63">
        <v>545</v>
      </c>
      <c r="B616" s="64" t="s">
        <v>1182</v>
      </c>
      <c r="C616" s="247" t="s">
        <v>1183</v>
      </c>
      <c r="D616" s="60">
        <f t="shared" ref="D616:E616" si="157">SUM(D617:D620)</f>
        <v>0</v>
      </c>
      <c r="E616" s="60">
        <f t="shared" si="157"/>
        <v>0</v>
      </c>
      <c r="F616" s="45" t="str">
        <f t="shared" si="109"/>
        <v>-</v>
      </c>
    </row>
    <row r="617" spans="1:6" ht="23" x14ac:dyDescent="0.25">
      <c r="A617" s="63">
        <v>5453</v>
      </c>
      <c r="B617" s="183" t="s">
        <v>1184</v>
      </c>
      <c r="C617" s="247" t="s">
        <v>1185</v>
      </c>
      <c r="D617" s="194">
        <v>0</v>
      </c>
      <c r="E617" s="194">
        <v>0</v>
      </c>
      <c r="F617" s="45" t="str">
        <f t="shared" si="109"/>
        <v>-</v>
      </c>
    </row>
    <row r="618" spans="1:6" ht="12.75" customHeight="1" x14ac:dyDescent="0.25">
      <c r="A618" s="63">
        <v>5454</v>
      </c>
      <c r="B618" s="64" t="s">
        <v>1186</v>
      </c>
      <c r="C618" s="247" t="s">
        <v>1187</v>
      </c>
      <c r="D618" s="194">
        <v>0</v>
      </c>
      <c r="E618" s="194">
        <v>0</v>
      </c>
      <c r="F618" s="45" t="str">
        <f t="shared" si="109"/>
        <v>-</v>
      </c>
    </row>
    <row r="619" spans="1:6" ht="12.75" customHeight="1" x14ac:dyDescent="0.25">
      <c r="A619" s="63">
        <v>5455</v>
      </c>
      <c r="B619" s="64" t="s">
        <v>1188</v>
      </c>
      <c r="C619" s="247" t="s">
        <v>1189</v>
      </c>
      <c r="D619" s="194">
        <v>0</v>
      </c>
      <c r="E619" s="194">
        <v>0</v>
      </c>
      <c r="F619" s="45" t="str">
        <f t="shared" si="109"/>
        <v>-</v>
      </c>
    </row>
    <row r="620" spans="1:6" ht="12.75" customHeight="1" x14ac:dyDescent="0.25">
      <c r="A620" s="63">
        <v>5456</v>
      </c>
      <c r="B620" s="64" t="s">
        <v>1190</v>
      </c>
      <c r="C620" s="247" t="s">
        <v>1191</v>
      </c>
      <c r="D620" s="194">
        <v>0</v>
      </c>
      <c r="E620" s="194">
        <v>0</v>
      </c>
      <c r="F620" s="45" t="str">
        <f t="shared" si="109"/>
        <v>-</v>
      </c>
    </row>
    <row r="621" spans="1:6" ht="11.5" x14ac:dyDescent="0.25">
      <c r="A621" s="63">
        <v>547</v>
      </c>
      <c r="B621" s="64" t="s">
        <v>1192</v>
      </c>
      <c r="C621" s="247" t="s">
        <v>1193</v>
      </c>
      <c r="D621" s="60">
        <f t="shared" ref="D621:E621" si="158">SUM(D622:D628)</f>
        <v>0</v>
      </c>
      <c r="E621" s="60">
        <f t="shared" si="158"/>
        <v>0</v>
      </c>
      <c r="F621" s="45" t="str">
        <f t="shared" si="109"/>
        <v>-</v>
      </c>
    </row>
    <row r="622" spans="1:6" ht="12.75" customHeight="1" x14ac:dyDescent="0.25">
      <c r="A622" s="63">
        <v>5471</v>
      </c>
      <c r="B622" s="64" t="s">
        <v>1194</v>
      </c>
      <c r="C622" s="247" t="s">
        <v>1195</v>
      </c>
      <c r="D622" s="194">
        <v>0</v>
      </c>
      <c r="E622" s="194">
        <v>0</v>
      </c>
      <c r="F622" s="45" t="str">
        <f t="shared" si="109"/>
        <v>-</v>
      </c>
    </row>
    <row r="623" spans="1:6" ht="12.75" customHeight="1" x14ac:dyDescent="0.25">
      <c r="A623" s="63">
        <v>5472</v>
      </c>
      <c r="B623" s="64" t="s">
        <v>1196</v>
      </c>
      <c r="C623" s="247" t="s">
        <v>1197</v>
      </c>
      <c r="D623" s="194">
        <v>0</v>
      </c>
      <c r="E623" s="194">
        <v>0</v>
      </c>
      <c r="F623" s="45" t="str">
        <f t="shared" si="109"/>
        <v>-</v>
      </c>
    </row>
    <row r="624" spans="1:6" ht="12.75" customHeight="1" x14ac:dyDescent="0.25">
      <c r="A624" s="63">
        <v>5473</v>
      </c>
      <c r="B624" s="64" t="s">
        <v>1198</v>
      </c>
      <c r="C624" s="247" t="s">
        <v>1199</v>
      </c>
      <c r="D624" s="194">
        <v>0</v>
      </c>
      <c r="E624" s="194">
        <v>0</v>
      </c>
      <c r="F624" s="45" t="str">
        <f t="shared" si="109"/>
        <v>-</v>
      </c>
    </row>
    <row r="625" spans="1:6" ht="12.75" customHeight="1" x14ac:dyDescent="0.25">
      <c r="A625" s="63">
        <v>5474</v>
      </c>
      <c r="B625" s="64" t="s">
        <v>1200</v>
      </c>
      <c r="C625" s="247" t="s">
        <v>1201</v>
      </c>
      <c r="D625" s="194">
        <v>0</v>
      </c>
      <c r="E625" s="194">
        <v>0</v>
      </c>
      <c r="F625" s="45" t="str">
        <f t="shared" si="109"/>
        <v>-</v>
      </c>
    </row>
    <row r="626" spans="1:6" ht="12.75" customHeight="1" x14ac:dyDescent="0.25">
      <c r="A626" s="63">
        <v>5475</v>
      </c>
      <c r="B626" s="64" t="s">
        <v>1202</v>
      </c>
      <c r="C626" s="247" t="s">
        <v>1203</v>
      </c>
      <c r="D626" s="194">
        <v>0</v>
      </c>
      <c r="E626" s="194">
        <v>0</v>
      </c>
      <c r="F626" s="45" t="str">
        <f t="shared" si="109"/>
        <v>-</v>
      </c>
    </row>
    <row r="627" spans="1:6" ht="23" x14ac:dyDescent="0.25">
      <c r="A627" s="63">
        <v>5476</v>
      </c>
      <c r="B627" s="64" t="s">
        <v>1204</v>
      </c>
      <c r="C627" s="247" t="s">
        <v>1205</v>
      </c>
      <c r="D627" s="194">
        <v>0</v>
      </c>
      <c r="E627" s="194">
        <v>0</v>
      </c>
      <c r="F627" s="45" t="str">
        <f t="shared" si="109"/>
        <v>-</v>
      </c>
    </row>
    <row r="628" spans="1:6" ht="11.5" x14ac:dyDescent="0.25">
      <c r="A628" s="70">
        <v>5477</v>
      </c>
      <c r="B628" s="65" t="s">
        <v>1206</v>
      </c>
      <c r="C628" s="278" t="s">
        <v>1207</v>
      </c>
      <c r="D628" s="192">
        <v>0</v>
      </c>
      <c r="E628" s="192">
        <v>0</v>
      </c>
      <c r="F628" s="71" t="str">
        <f t="shared" si="109"/>
        <v>-</v>
      </c>
    </row>
    <row r="629" spans="1:6" ht="23" x14ac:dyDescent="0.25">
      <c r="A629" s="63">
        <v>55</v>
      </c>
      <c r="B629" s="65" t="s">
        <v>1208</v>
      </c>
      <c r="C629" s="247" t="s">
        <v>1209</v>
      </c>
      <c r="D629" s="60">
        <f t="shared" ref="D629:E629" si="159">D630+D633+D636</f>
        <v>0</v>
      </c>
      <c r="E629" s="60">
        <f t="shared" si="159"/>
        <v>0</v>
      </c>
      <c r="F629" s="45" t="str">
        <f t="shared" si="109"/>
        <v>-</v>
      </c>
    </row>
    <row r="630" spans="1:6" ht="12.75" customHeight="1" x14ac:dyDescent="0.25">
      <c r="A630" s="63">
        <v>551</v>
      </c>
      <c r="B630" s="64" t="s">
        <v>1210</v>
      </c>
      <c r="C630" s="247" t="s">
        <v>1211</v>
      </c>
      <c r="D630" s="60">
        <f t="shared" ref="D630:E630" si="160">SUM(D631:D632)</f>
        <v>0</v>
      </c>
      <c r="E630" s="60">
        <f t="shared" si="160"/>
        <v>0</v>
      </c>
      <c r="F630" s="45" t="str">
        <f t="shared" si="109"/>
        <v>-</v>
      </c>
    </row>
    <row r="631" spans="1:6" ht="12.75" customHeight="1" x14ac:dyDescent="0.25">
      <c r="A631" s="63">
        <v>5511</v>
      </c>
      <c r="B631" s="64" t="s">
        <v>1212</v>
      </c>
      <c r="C631" s="247" t="s">
        <v>1213</v>
      </c>
      <c r="D631" s="194">
        <v>0</v>
      </c>
      <c r="E631" s="194">
        <v>0</v>
      </c>
      <c r="F631" s="45" t="str">
        <f t="shared" si="109"/>
        <v>-</v>
      </c>
    </row>
    <row r="632" spans="1:6" ht="12.75" customHeight="1" x14ac:dyDescent="0.25">
      <c r="A632" s="63">
        <v>5512</v>
      </c>
      <c r="B632" s="64" t="s">
        <v>1214</v>
      </c>
      <c r="C632" s="247" t="s">
        <v>1215</v>
      </c>
      <c r="D632" s="194">
        <v>0</v>
      </c>
      <c r="E632" s="194">
        <v>0</v>
      </c>
      <c r="F632" s="45" t="str">
        <f t="shared" si="109"/>
        <v>-</v>
      </c>
    </row>
    <row r="633" spans="1:6" ht="12.75" customHeight="1" x14ac:dyDescent="0.25">
      <c r="A633" s="63">
        <v>552</v>
      </c>
      <c r="B633" s="64" t="s">
        <v>1216</v>
      </c>
      <c r="C633" s="247" t="s">
        <v>1217</v>
      </c>
      <c r="D633" s="60">
        <f t="shared" ref="D633:E633" si="161">SUM(D634:D635)</f>
        <v>0</v>
      </c>
      <c r="E633" s="60">
        <f t="shared" si="161"/>
        <v>0</v>
      </c>
      <c r="F633" s="45" t="str">
        <f t="shared" si="109"/>
        <v>-</v>
      </c>
    </row>
    <row r="634" spans="1:6" ht="12.75" customHeight="1" x14ac:dyDescent="0.25">
      <c r="A634" s="63">
        <v>5521</v>
      </c>
      <c r="B634" s="64" t="s">
        <v>1218</v>
      </c>
      <c r="C634" s="247" t="s">
        <v>1219</v>
      </c>
      <c r="D634" s="194">
        <v>0</v>
      </c>
      <c r="E634" s="194">
        <v>0</v>
      </c>
      <c r="F634" s="45" t="str">
        <f t="shared" si="109"/>
        <v>-</v>
      </c>
    </row>
    <row r="635" spans="1:6" ht="12.75" customHeight="1" x14ac:dyDescent="0.25">
      <c r="A635" s="63">
        <v>5522</v>
      </c>
      <c r="B635" s="64" t="s">
        <v>1220</v>
      </c>
      <c r="C635" s="247" t="s">
        <v>1221</v>
      </c>
      <c r="D635" s="194">
        <v>0</v>
      </c>
      <c r="E635" s="194">
        <v>0</v>
      </c>
      <c r="F635" s="45" t="str">
        <f t="shared" si="109"/>
        <v>-</v>
      </c>
    </row>
    <row r="636" spans="1:6" ht="11.5" x14ac:dyDescent="0.25">
      <c r="A636" s="63">
        <v>553</v>
      </c>
      <c r="B636" s="64" t="s">
        <v>1222</v>
      </c>
      <c r="C636" s="247" t="s">
        <v>1223</v>
      </c>
      <c r="D636" s="60">
        <f t="shared" ref="D636:E636" si="162">SUM(D637:D638)</f>
        <v>0</v>
      </c>
      <c r="E636" s="60">
        <f t="shared" si="162"/>
        <v>0</v>
      </c>
      <c r="F636" s="45" t="str">
        <f t="shared" si="109"/>
        <v>-</v>
      </c>
    </row>
    <row r="637" spans="1:6" ht="12.75" customHeight="1" x14ac:dyDescent="0.25">
      <c r="A637" s="63">
        <v>5531</v>
      </c>
      <c r="B637" s="183" t="s">
        <v>1224</v>
      </c>
      <c r="C637" s="247" t="s">
        <v>1225</v>
      </c>
      <c r="D637" s="194">
        <v>0</v>
      </c>
      <c r="E637" s="194">
        <v>0</v>
      </c>
      <c r="F637" s="45" t="str">
        <f t="shared" si="109"/>
        <v>-</v>
      </c>
    </row>
    <row r="638" spans="1:6" ht="12.75" customHeight="1" x14ac:dyDescent="0.25">
      <c r="A638" s="63">
        <v>5532</v>
      </c>
      <c r="B638" s="64" t="s">
        <v>1226</v>
      </c>
      <c r="C638" s="247" t="s">
        <v>1227</v>
      </c>
      <c r="D638" s="194">
        <v>0</v>
      </c>
      <c r="E638" s="194">
        <v>0</v>
      </c>
      <c r="F638" s="45" t="str">
        <f t="shared" si="109"/>
        <v>-</v>
      </c>
    </row>
    <row r="639" spans="1:6" ht="12.75" customHeight="1" x14ac:dyDescent="0.25">
      <c r="A639" s="63" t="s">
        <v>582</v>
      </c>
      <c r="B639" s="64" t="s">
        <v>1228</v>
      </c>
      <c r="C639" s="247" t="s">
        <v>1229</v>
      </c>
      <c r="D639" s="60">
        <f>IF(D430-D535&gt;=0,D430-D535,0)</f>
        <v>0</v>
      </c>
      <c r="E639" s="60">
        <f>IF(E430-E535&gt;=0,E430-E535,0)</f>
        <v>0</v>
      </c>
      <c r="F639" s="45" t="str">
        <f t="shared" si="109"/>
        <v>-</v>
      </c>
    </row>
    <row r="640" spans="1:6" ht="12.75" customHeight="1" x14ac:dyDescent="0.25">
      <c r="A640" s="63" t="s">
        <v>582</v>
      </c>
      <c r="B640" s="64" t="s">
        <v>1230</v>
      </c>
      <c r="C640" s="247" t="s">
        <v>1231</v>
      </c>
      <c r="D640" s="60">
        <f>IF(D535-D430&gt;=0,D535-D430,0)</f>
        <v>0</v>
      </c>
      <c r="E640" s="60">
        <f>IF(E535-E430&gt;=0,E535-E430,0)</f>
        <v>0</v>
      </c>
      <c r="F640" s="45" t="str">
        <f t="shared" si="109"/>
        <v>-</v>
      </c>
    </row>
    <row r="641" spans="1:6" ht="12.75" customHeight="1" x14ac:dyDescent="0.25">
      <c r="A641" s="63">
        <v>92213</v>
      </c>
      <c r="B641" s="64" t="s">
        <v>1232</v>
      </c>
      <c r="C641" s="247" t="s">
        <v>1233</v>
      </c>
      <c r="D641" s="194">
        <v>0</v>
      </c>
      <c r="E641" s="194">
        <v>0</v>
      </c>
      <c r="F641" s="45" t="str">
        <f t="shared" si="109"/>
        <v>-</v>
      </c>
    </row>
    <row r="642" spans="1:6" ht="12.75" customHeight="1" x14ac:dyDescent="0.25">
      <c r="A642" s="63">
        <v>92223</v>
      </c>
      <c r="B642" s="64" t="s">
        <v>1234</v>
      </c>
      <c r="C642" s="247" t="s">
        <v>1235</v>
      </c>
      <c r="D642" s="194">
        <v>0</v>
      </c>
      <c r="E642" s="194">
        <v>0</v>
      </c>
      <c r="F642" s="45" t="str">
        <f t="shared" si="109"/>
        <v>-</v>
      </c>
    </row>
    <row r="643" spans="1:6" ht="12.75" customHeight="1" x14ac:dyDescent="0.25">
      <c r="A643" s="63" t="s">
        <v>582</v>
      </c>
      <c r="B643" s="64" t="s">
        <v>1236</v>
      </c>
      <c r="C643" s="247" t="s">
        <v>1237</v>
      </c>
      <c r="D643" s="60">
        <f>D422+D430</f>
        <v>460381.24</v>
      </c>
      <c r="E643" s="60">
        <f>E422+E430</f>
        <v>477564.01</v>
      </c>
      <c r="F643" s="45">
        <f t="shared" si="109"/>
        <v>103.73229152430277</v>
      </c>
    </row>
    <row r="644" spans="1:6" ht="12.75" customHeight="1" x14ac:dyDescent="0.25">
      <c r="A644" s="63" t="s">
        <v>582</v>
      </c>
      <c r="B644" s="64" t="s">
        <v>1238</v>
      </c>
      <c r="C644" s="247" t="s">
        <v>1239</v>
      </c>
      <c r="D644" s="60">
        <f>D423+D535</f>
        <v>411599</v>
      </c>
      <c r="E644" s="60">
        <f>E423+E535</f>
        <v>483528.47000000003</v>
      </c>
      <c r="F644" s="45">
        <f t="shared" si="109"/>
        <v>117.47561825951959</v>
      </c>
    </row>
    <row r="645" spans="1:6" ht="12.75" customHeight="1" x14ac:dyDescent="0.25">
      <c r="A645" s="63" t="s">
        <v>582</v>
      </c>
      <c r="B645" s="64" t="s">
        <v>1240</v>
      </c>
      <c r="C645" s="247" t="s">
        <v>1241</v>
      </c>
      <c r="D645" s="60">
        <f t="shared" ref="D645:E645" si="163">IF(D643&gt;=D644,D643-D644,0)</f>
        <v>48782.239999999991</v>
      </c>
      <c r="E645" s="60">
        <f t="shared" si="163"/>
        <v>0</v>
      </c>
      <c r="F645" s="45">
        <f t="shared" si="109"/>
        <v>0</v>
      </c>
    </row>
    <row r="646" spans="1:6" ht="12.75" customHeight="1" x14ac:dyDescent="0.25">
      <c r="A646" s="63" t="s">
        <v>582</v>
      </c>
      <c r="B646" s="64" t="s">
        <v>1242</v>
      </c>
      <c r="C646" s="247" t="s">
        <v>1243</v>
      </c>
      <c r="D646" s="60">
        <f t="shared" ref="D646:E646" si="164">IF(D644&gt;=D643,D644-D643,0)</f>
        <v>0</v>
      </c>
      <c r="E646" s="60">
        <f t="shared" si="164"/>
        <v>5964.460000000021</v>
      </c>
      <c r="F646" s="45" t="str">
        <f t="shared" si="109"/>
        <v>-</v>
      </c>
    </row>
    <row r="647" spans="1:6" ht="23" x14ac:dyDescent="0.25">
      <c r="A647" s="251" t="s">
        <v>1244</v>
      </c>
      <c r="B647" s="64" t="s">
        <v>1245</v>
      </c>
      <c r="C647" s="252" t="s">
        <v>1244</v>
      </c>
      <c r="D647" s="60">
        <f>IF(D426-D427+D641-D642&gt;=0,D426-D427+D641-D642,0)</f>
        <v>0</v>
      </c>
      <c r="E647" s="60">
        <f>IF(E426-E427+E641-E642&gt;=0,E426-E427+E641-E642,0)</f>
        <v>0</v>
      </c>
      <c r="F647" s="45" t="str">
        <f t="shared" si="109"/>
        <v>-</v>
      </c>
    </row>
    <row r="648" spans="1:6" ht="23" x14ac:dyDescent="0.25">
      <c r="A648" s="251" t="s">
        <v>1246</v>
      </c>
      <c r="B648" s="64" t="s">
        <v>1247</v>
      </c>
      <c r="C648" s="252" t="s">
        <v>1246</v>
      </c>
      <c r="D648" s="60">
        <f>IF(D427-D426+D642-D641&gt;=0,D427-D426+D642-D641,0)</f>
        <v>226746.13000000003</v>
      </c>
      <c r="E648" s="60">
        <f>IF(E427-E426+E642-E641&gt;=0,E427-E426+E642-E641,0)</f>
        <v>254865.74</v>
      </c>
      <c r="F648" s="45">
        <f t="shared" si="109"/>
        <v>112.40136270462474</v>
      </c>
    </row>
    <row r="649" spans="1:6" ht="23" x14ac:dyDescent="0.25">
      <c r="A649" s="63" t="s">
        <v>582</v>
      </c>
      <c r="B649" s="64" t="s">
        <v>1248</v>
      </c>
      <c r="C649" s="247" t="s">
        <v>1249</v>
      </c>
      <c r="D649" s="60">
        <f t="shared" ref="D649:E649" si="165">IF(D645+D647-D646-D648&gt;=0,D645+D647-D646-D648,0)</f>
        <v>0</v>
      </c>
      <c r="E649" s="60">
        <f t="shared" si="165"/>
        <v>0</v>
      </c>
      <c r="F649" s="45" t="str">
        <f t="shared" si="109"/>
        <v>-</v>
      </c>
    </row>
    <row r="650" spans="1:6" ht="23" x14ac:dyDescent="0.25">
      <c r="A650" s="63" t="s">
        <v>582</v>
      </c>
      <c r="B650" s="64" t="s">
        <v>1250</v>
      </c>
      <c r="C650" s="247" t="s">
        <v>1251</v>
      </c>
      <c r="D650" s="60">
        <f t="shared" ref="D650:E650" si="166">IF(D646+D648-D645-D647&gt;=0,D646+D648-D645-D647,0)</f>
        <v>177963.89000000004</v>
      </c>
      <c r="E650" s="60">
        <f t="shared" si="166"/>
        <v>260830.2</v>
      </c>
      <c r="F650" s="45">
        <f t="shared" si="109"/>
        <v>146.56355286457267</v>
      </c>
    </row>
    <row r="651" spans="1:6" ht="23" x14ac:dyDescent="0.25">
      <c r="A651" s="249" t="s">
        <v>1252</v>
      </c>
      <c r="B651" s="184" t="s">
        <v>1253</v>
      </c>
      <c r="C651" s="250" t="s">
        <v>1252</v>
      </c>
      <c r="D651" s="196">
        <v>0</v>
      </c>
      <c r="E651" s="196">
        <v>10752.97</v>
      </c>
      <c r="F651" s="61" t="str">
        <f t="shared" si="109"/>
        <v>-</v>
      </c>
    </row>
    <row r="652" spans="1:6" s="55" customFormat="1" ht="20.149999999999999" customHeight="1" x14ac:dyDescent="0.25">
      <c r="A652" s="376" t="s">
        <v>1254</v>
      </c>
      <c r="B652" s="377"/>
      <c r="C652" s="171"/>
      <c r="D652" s="43"/>
      <c r="E652" s="43"/>
      <c r="F652" s="44"/>
    </row>
    <row r="653" spans="1:6" ht="12.75" customHeight="1" x14ac:dyDescent="0.25">
      <c r="A653" s="63">
        <v>11</v>
      </c>
      <c r="B653" s="64" t="s">
        <v>1255</v>
      </c>
      <c r="C653" s="247" t="s">
        <v>1256</v>
      </c>
      <c r="D653" s="194">
        <v>217323.63</v>
      </c>
      <c r="E653" s="194">
        <v>244520.02</v>
      </c>
      <c r="F653" s="45">
        <f t="shared" ref="F653:F740" si="167">IF(D653&lt;&gt;0,IF(E653/D653&gt;=100,"&gt;&gt;100",E653/D653*100),"-")</f>
        <v>112.51423510641709</v>
      </c>
    </row>
    <row r="654" spans="1:6" ht="12.75" customHeight="1" x14ac:dyDescent="0.25">
      <c r="A654" s="63" t="s">
        <v>1257</v>
      </c>
      <c r="B654" s="64" t="s">
        <v>1258</v>
      </c>
      <c r="C654" s="247" t="s">
        <v>1257</v>
      </c>
      <c r="D654" s="194">
        <v>470379.68</v>
      </c>
      <c r="E654" s="194">
        <v>512954.7</v>
      </c>
      <c r="F654" s="45">
        <f t="shared" si="167"/>
        <v>109.0512030621731</v>
      </c>
    </row>
    <row r="655" spans="1:6" ht="12.75" customHeight="1" x14ac:dyDescent="0.25">
      <c r="A655" s="63" t="s">
        <v>1259</v>
      </c>
      <c r="B655" s="64" t="s">
        <v>1260</v>
      </c>
      <c r="C655" s="247" t="s">
        <v>1259</v>
      </c>
      <c r="D655" s="194">
        <v>419909.71</v>
      </c>
      <c r="E655" s="194">
        <v>583231.81000000006</v>
      </c>
      <c r="F655" s="45">
        <f t="shared" si="167"/>
        <v>138.89457569342704</v>
      </c>
    </row>
    <row r="656" spans="1:6" ht="23" x14ac:dyDescent="0.25">
      <c r="A656" s="63">
        <v>11</v>
      </c>
      <c r="B656" s="64" t="s">
        <v>1261</v>
      </c>
      <c r="C656" s="247" t="s">
        <v>1262</v>
      </c>
      <c r="D656" s="60">
        <f t="shared" ref="D656:E656" si="168">+D653+D654-D655</f>
        <v>267793.60000000003</v>
      </c>
      <c r="E656" s="60">
        <f t="shared" si="168"/>
        <v>174242.90999999992</v>
      </c>
      <c r="F656" s="45">
        <f t="shared" si="167"/>
        <v>65.066121819192063</v>
      </c>
    </row>
    <row r="657" spans="1:6" ht="23" x14ac:dyDescent="0.25">
      <c r="A657" s="63" t="s">
        <v>582</v>
      </c>
      <c r="B657" s="64" t="s">
        <v>1263</v>
      </c>
      <c r="C657" s="247" t="s">
        <v>1264</v>
      </c>
      <c r="D657" s="253">
        <v>20</v>
      </c>
      <c r="E657" s="253">
        <v>27</v>
      </c>
      <c r="F657" s="45">
        <f t="shared" si="167"/>
        <v>135</v>
      </c>
    </row>
    <row r="658" spans="1:6" ht="23" x14ac:dyDescent="0.25">
      <c r="A658" s="63" t="s">
        <v>582</v>
      </c>
      <c r="B658" s="64" t="s">
        <v>1265</v>
      </c>
      <c r="C658" s="247" t="s">
        <v>1266</v>
      </c>
      <c r="D658" s="253">
        <v>0</v>
      </c>
      <c r="E658" s="253">
        <v>0</v>
      </c>
      <c r="F658" s="45" t="str">
        <f t="shared" si="167"/>
        <v>-</v>
      </c>
    </row>
    <row r="659" spans="1:6" ht="12.75" customHeight="1" x14ac:dyDescent="0.25">
      <c r="A659" s="63" t="s">
        <v>582</v>
      </c>
      <c r="B659" s="64" t="s">
        <v>1267</v>
      </c>
      <c r="C659" s="247" t="s">
        <v>1268</v>
      </c>
      <c r="D659" s="253">
        <v>20</v>
      </c>
      <c r="E659" s="253">
        <v>27</v>
      </c>
      <c r="F659" s="45">
        <f t="shared" si="167"/>
        <v>135</v>
      </c>
    </row>
    <row r="660" spans="1:6" ht="12.75" customHeight="1" x14ac:dyDescent="0.25">
      <c r="A660" s="63" t="s">
        <v>582</v>
      </c>
      <c r="B660" s="64" t="s">
        <v>1269</v>
      </c>
      <c r="C660" s="247" t="s">
        <v>1270</v>
      </c>
      <c r="D660" s="253">
        <v>0</v>
      </c>
      <c r="E660" s="253">
        <v>0</v>
      </c>
      <c r="F660" s="45" t="str">
        <f t="shared" si="167"/>
        <v>-</v>
      </c>
    </row>
    <row r="661" spans="1:6" ht="23" x14ac:dyDescent="0.25">
      <c r="A661" s="63" t="s">
        <v>1271</v>
      </c>
      <c r="B661" s="64" t="s">
        <v>1272</v>
      </c>
      <c r="C661" s="247" t="s">
        <v>1273</v>
      </c>
      <c r="D661" s="194">
        <v>0</v>
      </c>
      <c r="E661" s="194">
        <v>0</v>
      </c>
      <c r="F661" s="45" t="str">
        <f t="shared" si="167"/>
        <v>-</v>
      </c>
    </row>
    <row r="662" spans="1:6" ht="12.75" customHeight="1" x14ac:dyDescent="0.25">
      <c r="A662" s="70">
        <v>61315</v>
      </c>
      <c r="B662" s="65" t="s">
        <v>1274</v>
      </c>
      <c r="C662" s="278" t="s">
        <v>1275</v>
      </c>
      <c r="D662" s="192">
        <v>0</v>
      </c>
      <c r="E662" s="192">
        <v>0</v>
      </c>
      <c r="F662" s="71" t="str">
        <f t="shared" si="167"/>
        <v>-</v>
      </c>
    </row>
    <row r="663" spans="1:6" ht="12.75" customHeight="1" x14ac:dyDescent="0.25">
      <c r="A663" s="70">
        <v>61316</v>
      </c>
      <c r="B663" s="65" t="s">
        <v>1276</v>
      </c>
      <c r="C663" s="277" t="s">
        <v>1277</v>
      </c>
      <c r="D663" s="192">
        <v>0</v>
      </c>
      <c r="E663" s="192">
        <v>876.04</v>
      </c>
      <c r="F663" s="71" t="str">
        <f t="shared" si="167"/>
        <v>-</v>
      </c>
    </row>
    <row r="664" spans="1:6" ht="12.75" customHeight="1" x14ac:dyDescent="0.25">
      <c r="A664" s="70" t="s">
        <v>1278</v>
      </c>
      <c r="B664" s="65" t="s">
        <v>1279</v>
      </c>
      <c r="C664" s="277" t="s">
        <v>1278</v>
      </c>
      <c r="D664" s="192">
        <v>4033.01</v>
      </c>
      <c r="E664" s="192">
        <v>6721.53</v>
      </c>
      <c r="F664" s="71">
        <f t="shared" si="167"/>
        <v>166.66286470898905</v>
      </c>
    </row>
    <row r="665" spans="1:6" ht="12.75" customHeight="1" x14ac:dyDescent="0.25">
      <c r="A665" s="70">
        <v>61451</v>
      </c>
      <c r="B665" s="65" t="s">
        <v>1280</v>
      </c>
      <c r="C665" s="278" t="s">
        <v>1281</v>
      </c>
      <c r="D665" s="192">
        <v>0</v>
      </c>
      <c r="E665" s="192">
        <v>0</v>
      </c>
      <c r="F665" s="71" t="str">
        <f t="shared" si="167"/>
        <v>-</v>
      </c>
    </row>
    <row r="666" spans="1:6" ht="12.75" customHeight="1" x14ac:dyDescent="0.25">
      <c r="A666" s="70" t="s">
        <v>1282</v>
      </c>
      <c r="B666" s="65" t="s">
        <v>1283</v>
      </c>
      <c r="C666" s="277" t="s">
        <v>1282</v>
      </c>
      <c r="D666" s="192">
        <v>0</v>
      </c>
      <c r="E666" s="192">
        <v>0</v>
      </c>
      <c r="F666" s="71" t="str">
        <f t="shared" si="167"/>
        <v>-</v>
      </c>
    </row>
    <row r="667" spans="1:6" ht="12.75" customHeight="1" x14ac:dyDescent="0.25">
      <c r="A667" s="70">
        <v>61453</v>
      </c>
      <c r="B667" s="65" t="s">
        <v>1284</v>
      </c>
      <c r="C667" s="278" t="s">
        <v>1285</v>
      </c>
      <c r="D667" s="192">
        <v>0</v>
      </c>
      <c r="E667" s="192">
        <v>43</v>
      </c>
      <c r="F667" s="71" t="str">
        <f t="shared" si="167"/>
        <v>-</v>
      </c>
    </row>
    <row r="668" spans="1:6" ht="12.75" customHeight="1" x14ac:dyDescent="0.25">
      <c r="A668" s="70" t="s">
        <v>1286</v>
      </c>
      <c r="B668" s="65" t="s">
        <v>1287</v>
      </c>
      <c r="C668" s="277" t="s">
        <v>1286</v>
      </c>
      <c r="D668" s="192">
        <v>0</v>
      </c>
      <c r="E668" s="192">
        <v>0</v>
      </c>
      <c r="F668" s="71" t="str">
        <f t="shared" si="167"/>
        <v>-</v>
      </c>
    </row>
    <row r="669" spans="1:6" ht="12.75" customHeight="1" x14ac:dyDescent="0.25">
      <c r="A669" s="63">
        <v>63311</v>
      </c>
      <c r="B669" s="64" t="s">
        <v>1288</v>
      </c>
      <c r="C669" s="247" t="s">
        <v>1289</v>
      </c>
      <c r="D669" s="194">
        <v>0</v>
      </c>
      <c r="E669" s="194">
        <v>0</v>
      </c>
      <c r="F669" s="45" t="str">
        <f t="shared" si="167"/>
        <v>-</v>
      </c>
    </row>
    <row r="670" spans="1:6" ht="12.75" customHeight="1" x14ac:dyDescent="0.25">
      <c r="A670" s="63">
        <v>63312</v>
      </c>
      <c r="B670" s="64" t="s">
        <v>1290</v>
      </c>
      <c r="C670" s="247" t="s">
        <v>1291</v>
      </c>
      <c r="D670" s="194">
        <v>5288.7</v>
      </c>
      <c r="E670" s="194">
        <v>0</v>
      </c>
      <c r="F670" s="45">
        <f t="shared" si="167"/>
        <v>0</v>
      </c>
    </row>
    <row r="671" spans="1:6" ht="12.75" customHeight="1" x14ac:dyDescent="0.25">
      <c r="A671" s="63">
        <v>63313</v>
      </c>
      <c r="B671" s="64" t="s">
        <v>1292</v>
      </c>
      <c r="C671" s="247" t="s">
        <v>1293</v>
      </c>
      <c r="D671" s="194">
        <v>0</v>
      </c>
      <c r="E671" s="194">
        <v>0</v>
      </c>
      <c r="F671" s="45" t="str">
        <f t="shared" si="167"/>
        <v>-</v>
      </c>
    </row>
    <row r="672" spans="1:6" ht="12.75" customHeight="1" x14ac:dyDescent="0.25">
      <c r="A672" s="63">
        <v>63314</v>
      </c>
      <c r="B672" s="64" t="s">
        <v>1294</v>
      </c>
      <c r="C672" s="247" t="s">
        <v>1295</v>
      </c>
      <c r="D672" s="194">
        <v>0</v>
      </c>
      <c r="E672" s="194">
        <v>0</v>
      </c>
      <c r="F672" s="45" t="str">
        <f t="shared" si="167"/>
        <v>-</v>
      </c>
    </row>
    <row r="673" spans="1:6" ht="12.75" customHeight="1" x14ac:dyDescent="0.25">
      <c r="A673" s="63">
        <v>63321</v>
      </c>
      <c r="B673" s="64" t="s">
        <v>1296</v>
      </c>
      <c r="C673" s="247" t="s">
        <v>1297</v>
      </c>
      <c r="D673" s="194">
        <v>103750</v>
      </c>
      <c r="E673" s="194">
        <v>70000</v>
      </c>
      <c r="F673" s="45">
        <f t="shared" si="167"/>
        <v>67.46987951807229</v>
      </c>
    </row>
    <row r="674" spans="1:6" ht="12.75" customHeight="1" x14ac:dyDescent="0.25">
      <c r="A674" s="63">
        <v>63322</v>
      </c>
      <c r="B674" s="64" t="s">
        <v>1298</v>
      </c>
      <c r="C674" s="247" t="s">
        <v>1299</v>
      </c>
      <c r="D674" s="194">
        <v>0</v>
      </c>
      <c r="E674" s="194">
        <v>6000</v>
      </c>
      <c r="F674" s="45" t="str">
        <f t="shared" si="167"/>
        <v>-</v>
      </c>
    </row>
    <row r="675" spans="1:6" ht="12.75" customHeight="1" x14ac:dyDescent="0.25">
      <c r="A675" s="63">
        <v>63323</v>
      </c>
      <c r="B675" s="64" t="s">
        <v>1300</v>
      </c>
      <c r="C675" s="247" t="s">
        <v>1301</v>
      </c>
      <c r="D675" s="194">
        <v>0</v>
      </c>
      <c r="E675" s="194">
        <v>0</v>
      </c>
      <c r="F675" s="45" t="str">
        <f t="shared" si="167"/>
        <v>-</v>
      </c>
    </row>
    <row r="676" spans="1:6" ht="12.75" customHeight="1" x14ac:dyDescent="0.25">
      <c r="A676" s="63">
        <v>63324</v>
      </c>
      <c r="B676" s="64" t="s">
        <v>1302</v>
      </c>
      <c r="C676" s="247" t="s">
        <v>1303</v>
      </c>
      <c r="D676" s="194">
        <v>0</v>
      </c>
      <c r="E676" s="194">
        <v>0</v>
      </c>
      <c r="F676" s="45" t="str">
        <f t="shared" si="167"/>
        <v>-</v>
      </c>
    </row>
    <row r="677" spans="1:6" ht="12.75" customHeight="1" x14ac:dyDescent="0.25">
      <c r="A677" s="70">
        <v>63414</v>
      </c>
      <c r="B677" s="65" t="s">
        <v>1304</v>
      </c>
      <c r="C677" s="278" t="s">
        <v>1305</v>
      </c>
      <c r="D677" s="192">
        <v>0</v>
      </c>
      <c r="E677" s="192">
        <v>0</v>
      </c>
      <c r="F677" s="71" t="str">
        <f t="shared" si="167"/>
        <v>-</v>
      </c>
    </row>
    <row r="678" spans="1:6" ht="12.75" customHeight="1" x14ac:dyDescent="0.25">
      <c r="A678" s="70">
        <v>63415</v>
      </c>
      <c r="B678" s="65" t="s">
        <v>1306</v>
      </c>
      <c r="C678" s="278" t="s">
        <v>1307</v>
      </c>
      <c r="D678" s="192">
        <v>50543.32</v>
      </c>
      <c r="E678" s="192">
        <v>0</v>
      </c>
      <c r="F678" s="71">
        <f t="shared" si="167"/>
        <v>0</v>
      </c>
    </row>
    <row r="679" spans="1:6" ht="11.5" x14ac:dyDescent="0.25">
      <c r="A679" s="70">
        <v>63416</v>
      </c>
      <c r="B679" s="182" t="s">
        <v>1308</v>
      </c>
      <c r="C679" s="278" t="s">
        <v>1309</v>
      </c>
      <c r="D679" s="192">
        <v>0</v>
      </c>
      <c r="E679" s="192">
        <v>0</v>
      </c>
      <c r="F679" s="71" t="str">
        <f t="shared" si="167"/>
        <v>-</v>
      </c>
    </row>
    <row r="680" spans="1:6" ht="12.75" customHeight="1" x14ac:dyDescent="0.25">
      <c r="A680" s="70">
        <v>63424</v>
      </c>
      <c r="B680" s="65" t="s">
        <v>1310</v>
      </c>
      <c r="C680" s="278" t="s">
        <v>1311</v>
      </c>
      <c r="D680" s="192">
        <v>0</v>
      </c>
      <c r="E680" s="192">
        <v>0</v>
      </c>
      <c r="F680" s="71" t="str">
        <f t="shared" si="167"/>
        <v>-</v>
      </c>
    </row>
    <row r="681" spans="1:6" ht="12.75" customHeight="1" x14ac:dyDescent="0.25">
      <c r="A681" s="70">
        <v>63425</v>
      </c>
      <c r="B681" s="65" t="s">
        <v>1312</v>
      </c>
      <c r="C681" s="278" t="s">
        <v>1313</v>
      </c>
      <c r="D681" s="192">
        <v>0</v>
      </c>
      <c r="E681" s="192">
        <v>0</v>
      </c>
      <c r="F681" s="71" t="str">
        <f t="shared" si="167"/>
        <v>-</v>
      </c>
    </row>
    <row r="682" spans="1:6" ht="11.5" x14ac:dyDescent="0.25">
      <c r="A682" s="70">
        <v>63426</v>
      </c>
      <c r="B682" s="182" t="s">
        <v>1314</v>
      </c>
      <c r="C682" s="278" t="s">
        <v>1315</v>
      </c>
      <c r="D682" s="192">
        <v>0</v>
      </c>
      <c r="E682" s="192">
        <v>0</v>
      </c>
      <c r="F682" s="71" t="str">
        <f t="shared" si="167"/>
        <v>-</v>
      </c>
    </row>
    <row r="683" spans="1:6" ht="23" x14ac:dyDescent="0.25">
      <c r="A683" s="70">
        <v>63612</v>
      </c>
      <c r="B683" s="182" t="s">
        <v>1316</v>
      </c>
      <c r="C683" s="278" t="s">
        <v>1317</v>
      </c>
      <c r="D683" s="192">
        <v>0</v>
      </c>
      <c r="E683" s="192">
        <v>0</v>
      </c>
      <c r="F683" s="71" t="str">
        <f t="shared" si="167"/>
        <v>-</v>
      </c>
    </row>
    <row r="684" spans="1:6" ht="23" x14ac:dyDescent="0.25">
      <c r="A684" s="70">
        <v>63613</v>
      </c>
      <c r="B684" s="182" t="s">
        <v>1318</v>
      </c>
      <c r="C684" s="278" t="s">
        <v>1319</v>
      </c>
      <c r="D684" s="192">
        <v>0</v>
      </c>
      <c r="E684" s="192">
        <v>0</v>
      </c>
      <c r="F684" s="71" t="str">
        <f t="shared" si="167"/>
        <v>-</v>
      </c>
    </row>
    <row r="685" spans="1:6" ht="23" x14ac:dyDescent="0.25">
      <c r="A685" s="63">
        <v>63622</v>
      </c>
      <c r="B685" s="244" t="s">
        <v>1320</v>
      </c>
      <c r="C685" s="247" t="s">
        <v>1321</v>
      </c>
      <c r="D685" s="194">
        <v>0</v>
      </c>
      <c r="E685" s="194">
        <v>0</v>
      </c>
      <c r="F685" s="45" t="str">
        <f t="shared" si="167"/>
        <v>-</v>
      </c>
    </row>
    <row r="686" spans="1:6" ht="23" x14ac:dyDescent="0.25">
      <c r="A686" s="63">
        <v>63623</v>
      </c>
      <c r="B686" s="244" t="s">
        <v>1322</v>
      </c>
      <c r="C686" s="247" t="s">
        <v>1323</v>
      </c>
      <c r="D686" s="194">
        <v>0</v>
      </c>
      <c r="E686" s="194">
        <v>0</v>
      </c>
      <c r="F686" s="45" t="str">
        <f t="shared" si="167"/>
        <v>-</v>
      </c>
    </row>
    <row r="687" spans="1:6" ht="12.75" customHeight="1" x14ac:dyDescent="0.25">
      <c r="A687" s="63">
        <v>63711</v>
      </c>
      <c r="B687" s="244" t="s">
        <v>1324</v>
      </c>
      <c r="C687" s="248">
        <v>63711</v>
      </c>
      <c r="D687" s="194">
        <v>0</v>
      </c>
      <c r="E687" s="194">
        <v>0</v>
      </c>
      <c r="F687" s="45" t="str">
        <f t="shared" si="167"/>
        <v>-</v>
      </c>
    </row>
    <row r="688" spans="1:6" ht="12.75" customHeight="1" x14ac:dyDescent="0.25">
      <c r="A688" s="63">
        <v>63712</v>
      </c>
      <c r="B688" s="244" t="s">
        <v>1325</v>
      </c>
      <c r="C688" s="248">
        <v>63712</v>
      </c>
      <c r="D688" s="194">
        <v>0</v>
      </c>
      <c r="E688" s="194">
        <v>0</v>
      </c>
      <c r="F688" s="45" t="str">
        <f t="shared" si="167"/>
        <v>-</v>
      </c>
    </row>
    <row r="689" spans="1:6" ht="12.75" customHeight="1" x14ac:dyDescent="0.25">
      <c r="A689" s="63">
        <v>63713</v>
      </c>
      <c r="B689" s="244" t="s">
        <v>1326</v>
      </c>
      <c r="C689" s="248">
        <v>63713</v>
      </c>
      <c r="D689" s="194">
        <v>0</v>
      </c>
      <c r="E689" s="194">
        <v>0</v>
      </c>
      <c r="F689" s="45" t="str">
        <f t="shared" si="167"/>
        <v>-</v>
      </c>
    </row>
    <row r="690" spans="1:6" ht="12.75" customHeight="1" x14ac:dyDescent="0.25">
      <c r="A690" s="63">
        <v>63714</v>
      </c>
      <c r="B690" s="244" t="s">
        <v>1327</v>
      </c>
      <c r="C690" s="248">
        <v>63714</v>
      </c>
      <c r="D690" s="194">
        <v>0</v>
      </c>
      <c r="E690" s="194">
        <v>0</v>
      </c>
      <c r="F690" s="45" t="str">
        <f t="shared" si="167"/>
        <v>-</v>
      </c>
    </row>
    <row r="691" spans="1:6" ht="12.75" customHeight="1" x14ac:dyDescent="0.25">
      <c r="A691" s="63">
        <v>63715</v>
      </c>
      <c r="B691" s="244" t="s">
        <v>1328</v>
      </c>
      <c r="C691" s="248">
        <v>63715</v>
      </c>
      <c r="D691" s="194">
        <v>0</v>
      </c>
      <c r="E691" s="194">
        <v>0</v>
      </c>
      <c r="F691" s="45" t="str">
        <f t="shared" si="167"/>
        <v>-</v>
      </c>
    </row>
    <row r="692" spans="1:6" ht="23" x14ac:dyDescent="0.25">
      <c r="A692" s="70">
        <v>63716</v>
      </c>
      <c r="B692" s="182" t="s">
        <v>1329</v>
      </c>
      <c r="C692" s="277">
        <v>63716</v>
      </c>
      <c r="D692" s="192">
        <v>0</v>
      </c>
      <c r="E692" s="192">
        <v>0</v>
      </c>
      <c r="F692" s="71" t="str">
        <f t="shared" si="167"/>
        <v>-</v>
      </c>
    </row>
    <row r="693" spans="1:6" ht="11.5" x14ac:dyDescent="0.25">
      <c r="A693" s="70">
        <v>63717</v>
      </c>
      <c r="B693" s="182" t="s">
        <v>1330</v>
      </c>
      <c r="C693" s="277">
        <v>63717</v>
      </c>
      <c r="D693" s="192">
        <v>0</v>
      </c>
      <c r="E693" s="192">
        <v>0</v>
      </c>
      <c r="F693" s="71" t="str">
        <f t="shared" si="167"/>
        <v>-</v>
      </c>
    </row>
    <row r="694" spans="1:6" ht="23" x14ac:dyDescent="0.25">
      <c r="A694" s="70">
        <v>63721</v>
      </c>
      <c r="B694" s="182" t="s">
        <v>1331</v>
      </c>
      <c r="C694" s="277">
        <v>63721</v>
      </c>
      <c r="D694" s="192">
        <v>0</v>
      </c>
      <c r="E694" s="192">
        <v>0</v>
      </c>
      <c r="F694" s="71" t="str">
        <f t="shared" si="167"/>
        <v>-</v>
      </c>
    </row>
    <row r="695" spans="1:6" ht="23" x14ac:dyDescent="0.25">
      <c r="A695" s="70">
        <v>63722</v>
      </c>
      <c r="B695" s="182" t="s">
        <v>1332</v>
      </c>
      <c r="C695" s="277">
        <v>63722</v>
      </c>
      <c r="D695" s="192">
        <v>0</v>
      </c>
      <c r="E695" s="192">
        <v>0</v>
      </c>
      <c r="F695" s="71" t="str">
        <f t="shared" si="167"/>
        <v>-</v>
      </c>
    </row>
    <row r="696" spans="1:6" ht="12.75" customHeight="1" x14ac:dyDescent="0.25">
      <c r="A696" s="70">
        <v>63723</v>
      </c>
      <c r="B696" s="182" t="s">
        <v>1333</v>
      </c>
      <c r="C696" s="277">
        <v>63723</v>
      </c>
      <c r="D696" s="192">
        <v>0</v>
      </c>
      <c r="E696" s="192">
        <v>0</v>
      </c>
      <c r="F696" s="71" t="str">
        <f t="shared" si="167"/>
        <v>-</v>
      </c>
    </row>
    <row r="697" spans="1:6" ht="12.75" customHeight="1" x14ac:dyDescent="0.25">
      <c r="A697" s="70">
        <v>63724</v>
      </c>
      <c r="B697" s="182" t="s">
        <v>1334</v>
      </c>
      <c r="C697" s="277">
        <v>63724</v>
      </c>
      <c r="D697" s="192">
        <v>0</v>
      </c>
      <c r="E697" s="192">
        <v>0</v>
      </c>
      <c r="F697" s="71" t="str">
        <f t="shared" si="167"/>
        <v>-</v>
      </c>
    </row>
    <row r="698" spans="1:6" ht="12.75" customHeight="1" x14ac:dyDescent="0.25">
      <c r="A698" s="70">
        <v>63725</v>
      </c>
      <c r="B698" s="182" t="s">
        <v>1335</v>
      </c>
      <c r="C698" s="277">
        <v>63725</v>
      </c>
      <c r="D698" s="192">
        <v>0</v>
      </c>
      <c r="E698" s="192">
        <v>0</v>
      </c>
      <c r="F698" s="71" t="str">
        <f t="shared" si="167"/>
        <v>-</v>
      </c>
    </row>
    <row r="699" spans="1:6" ht="12.75" customHeight="1" x14ac:dyDescent="0.25">
      <c r="A699" s="70">
        <v>63726</v>
      </c>
      <c r="B699" s="182" t="s">
        <v>1336</v>
      </c>
      <c r="C699" s="277">
        <v>63726</v>
      </c>
      <c r="D699" s="192">
        <v>0</v>
      </c>
      <c r="E699" s="192">
        <v>0</v>
      </c>
      <c r="F699" s="71" t="str">
        <f t="shared" si="167"/>
        <v>-</v>
      </c>
    </row>
    <row r="700" spans="1:6" ht="23" x14ac:dyDescent="0.25">
      <c r="A700" s="70">
        <v>63727</v>
      </c>
      <c r="B700" s="182" t="s">
        <v>1337</v>
      </c>
      <c r="C700" s="277">
        <v>63727</v>
      </c>
      <c r="D700" s="192">
        <v>0</v>
      </c>
      <c r="E700" s="192">
        <v>0</v>
      </c>
      <c r="F700" s="71" t="str">
        <f t="shared" si="167"/>
        <v>-</v>
      </c>
    </row>
    <row r="701" spans="1:6" ht="23" x14ac:dyDescent="0.25">
      <c r="A701" s="70">
        <v>63728</v>
      </c>
      <c r="B701" s="182" t="s">
        <v>1338</v>
      </c>
      <c r="C701" s="277">
        <v>63728</v>
      </c>
      <c r="D701" s="192">
        <v>0</v>
      </c>
      <c r="E701" s="192">
        <v>0</v>
      </c>
      <c r="F701" s="71" t="str">
        <f t="shared" si="167"/>
        <v>-</v>
      </c>
    </row>
    <row r="702" spans="1:6" ht="12.75" customHeight="1" x14ac:dyDescent="0.25">
      <c r="A702" s="70">
        <v>63811</v>
      </c>
      <c r="B702" s="182" t="s">
        <v>1339</v>
      </c>
      <c r="C702" s="278" t="s">
        <v>1340</v>
      </c>
      <c r="D702" s="192">
        <v>42798.720000000001</v>
      </c>
      <c r="E702" s="192">
        <v>90550.24</v>
      </c>
      <c r="F702" s="71">
        <f t="shared" si="167"/>
        <v>211.57230870455939</v>
      </c>
    </row>
    <row r="703" spans="1:6" ht="12.75" customHeight="1" x14ac:dyDescent="0.25">
      <c r="A703" s="70">
        <v>63812</v>
      </c>
      <c r="B703" s="182" t="s">
        <v>1341</v>
      </c>
      <c r="C703" s="278" t="s">
        <v>1342</v>
      </c>
      <c r="D703" s="192">
        <v>0</v>
      </c>
      <c r="E703" s="192">
        <v>0</v>
      </c>
      <c r="F703" s="71" t="str">
        <f t="shared" si="167"/>
        <v>-</v>
      </c>
    </row>
    <row r="704" spans="1:6" ht="23" x14ac:dyDescent="0.25">
      <c r="A704" s="70" t="s">
        <v>1343</v>
      </c>
      <c r="B704" s="182" t="s">
        <v>1344</v>
      </c>
      <c r="C704" s="278" t="s">
        <v>1343</v>
      </c>
      <c r="D704" s="192">
        <v>0</v>
      </c>
      <c r="E704" s="192">
        <v>0</v>
      </c>
      <c r="F704" s="71" t="str">
        <f t="shared" si="167"/>
        <v>-</v>
      </c>
    </row>
    <row r="705" spans="1:6" ht="23" x14ac:dyDescent="0.25">
      <c r="A705" s="70" t="s">
        <v>1345</v>
      </c>
      <c r="B705" s="182" t="s">
        <v>1346</v>
      </c>
      <c r="C705" s="278" t="s">
        <v>1345</v>
      </c>
      <c r="D705" s="192">
        <v>0</v>
      </c>
      <c r="E705" s="192">
        <v>0</v>
      </c>
      <c r="F705" s="71" t="str">
        <f t="shared" si="167"/>
        <v>-</v>
      </c>
    </row>
    <row r="706" spans="1:6" ht="12.75" customHeight="1" x14ac:dyDescent="0.25">
      <c r="A706" s="70">
        <v>63821</v>
      </c>
      <c r="B706" s="182" t="s">
        <v>1347</v>
      </c>
      <c r="C706" s="278" t="s">
        <v>1348</v>
      </c>
      <c r="D706" s="192">
        <v>0</v>
      </c>
      <c r="E706" s="192">
        <v>0</v>
      </c>
      <c r="F706" s="71" t="str">
        <f t="shared" si="167"/>
        <v>-</v>
      </c>
    </row>
    <row r="707" spans="1:6" ht="12.75" customHeight="1" x14ac:dyDescent="0.25">
      <c r="A707" s="70">
        <v>63822</v>
      </c>
      <c r="B707" s="182" t="s">
        <v>1349</v>
      </c>
      <c r="C707" s="278" t="s">
        <v>1350</v>
      </c>
      <c r="D707" s="192">
        <v>0</v>
      </c>
      <c r="E707" s="192">
        <v>0</v>
      </c>
      <c r="F707" s="71" t="str">
        <f t="shared" si="167"/>
        <v>-</v>
      </c>
    </row>
    <row r="708" spans="1:6" ht="23" x14ac:dyDescent="0.25">
      <c r="A708" s="70" t="s">
        <v>1351</v>
      </c>
      <c r="B708" s="182" t="s">
        <v>1352</v>
      </c>
      <c r="C708" s="278" t="s">
        <v>1351</v>
      </c>
      <c r="D708" s="192">
        <v>0</v>
      </c>
      <c r="E708" s="192">
        <v>0</v>
      </c>
      <c r="F708" s="71" t="str">
        <f t="shared" si="167"/>
        <v>-</v>
      </c>
    </row>
    <row r="709" spans="1:6" ht="23" x14ac:dyDescent="0.25">
      <c r="A709" s="70" t="s">
        <v>1353</v>
      </c>
      <c r="B709" s="182" t="s">
        <v>1354</v>
      </c>
      <c r="C709" s="278" t="s">
        <v>1353</v>
      </c>
      <c r="D709" s="192">
        <v>0</v>
      </c>
      <c r="E709" s="192">
        <v>0</v>
      </c>
      <c r="F709" s="71" t="str">
        <f t="shared" si="167"/>
        <v>-</v>
      </c>
    </row>
    <row r="710" spans="1:6" ht="12.75" customHeight="1" x14ac:dyDescent="0.25">
      <c r="A710" s="70">
        <v>64191</v>
      </c>
      <c r="B710" s="65" t="s">
        <v>1355</v>
      </c>
      <c r="C710" s="278" t="s">
        <v>1356</v>
      </c>
      <c r="D710" s="192">
        <v>0</v>
      </c>
      <c r="E710" s="192">
        <v>0</v>
      </c>
      <c r="F710" s="71" t="str">
        <f t="shared" si="167"/>
        <v>-</v>
      </c>
    </row>
    <row r="711" spans="1:6" ht="12.75" customHeight="1" x14ac:dyDescent="0.25">
      <c r="A711" s="70" t="s">
        <v>1357</v>
      </c>
      <c r="B711" s="65" t="s">
        <v>1358</v>
      </c>
      <c r="C711" s="277" t="s">
        <v>1357</v>
      </c>
      <c r="D711" s="192">
        <v>0</v>
      </c>
      <c r="E711" s="192">
        <v>1236.43</v>
      </c>
      <c r="F711" s="71" t="str">
        <f t="shared" si="167"/>
        <v>-</v>
      </c>
    </row>
    <row r="712" spans="1:6" ht="12.75" customHeight="1" x14ac:dyDescent="0.25">
      <c r="A712" s="70" t="s">
        <v>1359</v>
      </c>
      <c r="B712" s="65" t="s">
        <v>1360</v>
      </c>
      <c r="C712" s="277" t="s">
        <v>1359</v>
      </c>
      <c r="D712" s="192">
        <v>0</v>
      </c>
      <c r="E712" s="192">
        <v>0</v>
      </c>
      <c r="F712" s="71" t="str">
        <f t="shared" si="167"/>
        <v>-</v>
      </c>
    </row>
    <row r="713" spans="1:6" ht="23" x14ac:dyDescent="0.25">
      <c r="A713" s="70" t="s">
        <v>1361</v>
      </c>
      <c r="B713" s="65" t="s">
        <v>1362</v>
      </c>
      <c r="C713" s="277" t="s">
        <v>1361</v>
      </c>
      <c r="D713" s="192">
        <v>0</v>
      </c>
      <c r="E713" s="192">
        <v>0</v>
      </c>
      <c r="F713" s="71" t="str">
        <f t="shared" si="167"/>
        <v>-</v>
      </c>
    </row>
    <row r="714" spans="1:6" ht="11.5" x14ac:dyDescent="0.25">
      <c r="A714" s="70" t="s">
        <v>1363</v>
      </c>
      <c r="B714" s="65" t="s">
        <v>1364</v>
      </c>
      <c r="C714" s="277" t="s">
        <v>1363</v>
      </c>
      <c r="D714" s="192">
        <v>0</v>
      </c>
      <c r="E714" s="192">
        <v>0</v>
      </c>
      <c r="F714" s="71" t="str">
        <f t="shared" si="167"/>
        <v>-</v>
      </c>
    </row>
    <row r="715" spans="1:6" ht="12.75" customHeight="1" x14ac:dyDescent="0.25">
      <c r="A715" s="70">
        <v>64371</v>
      </c>
      <c r="B715" s="65" t="s">
        <v>1365</v>
      </c>
      <c r="C715" s="278" t="s">
        <v>1366</v>
      </c>
      <c r="D715" s="192">
        <v>0</v>
      </c>
      <c r="E715" s="192">
        <v>0</v>
      </c>
      <c r="F715" s="71" t="str">
        <f t="shared" si="167"/>
        <v>-</v>
      </c>
    </row>
    <row r="716" spans="1:6" ht="12.75" customHeight="1" x14ac:dyDescent="0.25">
      <c r="A716" s="70">
        <v>64372</v>
      </c>
      <c r="B716" s="65" t="s">
        <v>1367</v>
      </c>
      <c r="C716" s="278" t="s">
        <v>1368</v>
      </c>
      <c r="D716" s="192">
        <v>0</v>
      </c>
      <c r="E716" s="192">
        <v>0</v>
      </c>
      <c r="F716" s="71" t="str">
        <f t="shared" si="167"/>
        <v>-</v>
      </c>
    </row>
    <row r="717" spans="1:6" ht="12.75" customHeight="1" x14ac:dyDescent="0.25">
      <c r="A717" s="70">
        <v>64373</v>
      </c>
      <c r="B717" s="65" t="s">
        <v>1369</v>
      </c>
      <c r="C717" s="278" t="s">
        <v>1370</v>
      </c>
      <c r="D717" s="192">
        <v>0</v>
      </c>
      <c r="E717" s="192">
        <v>0</v>
      </c>
      <c r="F717" s="71" t="str">
        <f t="shared" si="167"/>
        <v>-</v>
      </c>
    </row>
    <row r="718" spans="1:6" ht="12.75" customHeight="1" x14ac:dyDescent="0.25">
      <c r="A718" s="63">
        <v>64374</v>
      </c>
      <c r="B718" s="64" t="s">
        <v>1371</v>
      </c>
      <c r="C718" s="247" t="s">
        <v>1372</v>
      </c>
      <c r="D718" s="194">
        <v>0</v>
      </c>
      <c r="E718" s="194">
        <v>0</v>
      </c>
      <c r="F718" s="45" t="str">
        <f t="shared" si="167"/>
        <v>-</v>
      </c>
    </row>
    <row r="719" spans="1:6" ht="12.75" customHeight="1" x14ac:dyDescent="0.25">
      <c r="A719" s="70">
        <v>64375</v>
      </c>
      <c r="B719" s="65" t="s">
        <v>1373</v>
      </c>
      <c r="C719" s="278" t="s">
        <v>1374</v>
      </c>
      <c r="D719" s="192">
        <v>0</v>
      </c>
      <c r="E719" s="192">
        <v>0</v>
      </c>
      <c r="F719" s="71" t="str">
        <f t="shared" si="167"/>
        <v>-</v>
      </c>
    </row>
    <row r="720" spans="1:6" ht="23" x14ac:dyDescent="0.25">
      <c r="A720" s="70">
        <v>64376</v>
      </c>
      <c r="B720" s="182" t="s">
        <v>1375</v>
      </c>
      <c r="C720" s="278" t="s">
        <v>1376</v>
      </c>
      <c r="D720" s="192">
        <v>0</v>
      </c>
      <c r="E720" s="192">
        <v>0</v>
      </c>
      <c r="F720" s="71" t="str">
        <f t="shared" si="167"/>
        <v>-</v>
      </c>
    </row>
    <row r="721" spans="1:6" ht="11.5" x14ac:dyDescent="0.25">
      <c r="A721" s="70">
        <v>64377</v>
      </c>
      <c r="B721" s="65" t="s">
        <v>1377</v>
      </c>
      <c r="C721" s="278" t="s">
        <v>1378</v>
      </c>
      <c r="D721" s="192">
        <v>0</v>
      </c>
      <c r="E721" s="192">
        <v>0</v>
      </c>
      <c r="F721" s="71" t="str">
        <f t="shared" si="167"/>
        <v>-</v>
      </c>
    </row>
    <row r="722" spans="1:6" ht="11.5" x14ac:dyDescent="0.25">
      <c r="A722" s="70" t="s">
        <v>1379</v>
      </c>
      <c r="B722" s="65" t="s">
        <v>1380</v>
      </c>
      <c r="C722" s="277" t="s">
        <v>1379</v>
      </c>
      <c r="D722" s="192">
        <v>0</v>
      </c>
      <c r="E722" s="192">
        <v>0</v>
      </c>
      <c r="F722" s="71" t="str">
        <f t="shared" si="167"/>
        <v>-</v>
      </c>
    </row>
    <row r="723" spans="1:6" ht="11.5" x14ac:dyDescent="0.25">
      <c r="A723" s="70" t="s">
        <v>1381</v>
      </c>
      <c r="B723" s="65" t="s">
        <v>1382</v>
      </c>
      <c r="C723" s="277" t="s">
        <v>1381</v>
      </c>
      <c r="D723" s="192">
        <v>0</v>
      </c>
      <c r="E723" s="192">
        <v>0</v>
      </c>
      <c r="F723" s="71" t="str">
        <f t="shared" si="167"/>
        <v>-</v>
      </c>
    </row>
    <row r="724" spans="1:6" ht="12.75" customHeight="1" x14ac:dyDescent="0.25">
      <c r="A724" s="70">
        <v>65264</v>
      </c>
      <c r="B724" s="65" t="s">
        <v>1383</v>
      </c>
      <c r="C724" s="278" t="s">
        <v>1384</v>
      </c>
      <c r="D724" s="192">
        <v>0</v>
      </c>
      <c r="E724" s="192">
        <v>0</v>
      </c>
      <c r="F724" s="71" t="str">
        <f t="shared" si="167"/>
        <v>-</v>
      </c>
    </row>
    <row r="725" spans="1:6" ht="12.75" customHeight="1" x14ac:dyDescent="0.25">
      <c r="A725" s="70">
        <v>65265</v>
      </c>
      <c r="B725" s="65" t="s">
        <v>1385</v>
      </c>
      <c r="C725" s="278" t="s">
        <v>1386</v>
      </c>
      <c r="D725" s="192">
        <v>0</v>
      </c>
      <c r="E725" s="192">
        <v>0</v>
      </c>
      <c r="F725" s="71" t="str">
        <f t="shared" si="167"/>
        <v>-</v>
      </c>
    </row>
    <row r="726" spans="1:6" ht="12.75" customHeight="1" x14ac:dyDescent="0.25">
      <c r="A726" s="70" t="s">
        <v>1387</v>
      </c>
      <c r="B726" s="65" t="s">
        <v>1388</v>
      </c>
      <c r="C726" s="278" t="s">
        <v>1387</v>
      </c>
      <c r="D726" s="192">
        <v>0</v>
      </c>
      <c r="E726" s="192">
        <v>0</v>
      </c>
      <c r="F726" s="71" t="str">
        <f t="shared" si="167"/>
        <v>-</v>
      </c>
    </row>
    <row r="727" spans="1:6" ht="23" x14ac:dyDescent="0.25">
      <c r="A727" s="70">
        <v>66341</v>
      </c>
      <c r="B727" s="65" t="s">
        <v>1389</v>
      </c>
      <c r="C727" s="277">
        <v>66341</v>
      </c>
      <c r="D727" s="192">
        <v>0</v>
      </c>
      <c r="E727" s="192">
        <v>0</v>
      </c>
      <c r="F727" s="71" t="str">
        <f t="shared" si="167"/>
        <v>-</v>
      </c>
    </row>
    <row r="728" spans="1:6" ht="23" x14ac:dyDescent="0.25">
      <c r="A728" s="70">
        <v>66342</v>
      </c>
      <c r="B728" s="65" t="s">
        <v>1390</v>
      </c>
      <c r="C728" s="277">
        <v>66342</v>
      </c>
      <c r="D728" s="192">
        <v>0</v>
      </c>
      <c r="E728" s="192">
        <v>0</v>
      </c>
      <c r="F728" s="71" t="str">
        <f t="shared" si="167"/>
        <v>-</v>
      </c>
    </row>
    <row r="729" spans="1:6" ht="11.5" x14ac:dyDescent="0.25">
      <c r="A729" s="70">
        <v>66343</v>
      </c>
      <c r="B729" s="65" t="s">
        <v>1391</v>
      </c>
      <c r="C729" s="277">
        <v>66343</v>
      </c>
      <c r="D729" s="192">
        <v>0</v>
      </c>
      <c r="E729" s="192">
        <v>0</v>
      </c>
      <c r="F729" s="71" t="str">
        <f t="shared" si="167"/>
        <v>-</v>
      </c>
    </row>
    <row r="730" spans="1:6" ht="23" x14ac:dyDescent="0.25">
      <c r="A730" s="70">
        <v>66344</v>
      </c>
      <c r="B730" s="65" t="s">
        <v>1392</v>
      </c>
      <c r="C730" s="277">
        <v>66344</v>
      </c>
      <c r="D730" s="192">
        <v>0</v>
      </c>
      <c r="E730" s="192">
        <v>0</v>
      </c>
      <c r="F730" s="71" t="str">
        <f t="shared" si="167"/>
        <v>-</v>
      </c>
    </row>
    <row r="731" spans="1:6" ht="11.5" x14ac:dyDescent="0.25">
      <c r="A731" s="70">
        <v>66345</v>
      </c>
      <c r="B731" s="65" t="s">
        <v>1393</v>
      </c>
      <c r="C731" s="277">
        <v>66345</v>
      </c>
      <c r="D731" s="192">
        <v>0</v>
      </c>
      <c r="E731" s="192">
        <v>0</v>
      </c>
      <c r="F731" s="71" t="str">
        <f t="shared" si="167"/>
        <v>-</v>
      </c>
    </row>
    <row r="732" spans="1:6" ht="12.75" customHeight="1" x14ac:dyDescent="0.25">
      <c r="A732" s="70">
        <v>31214</v>
      </c>
      <c r="B732" s="65" t="s">
        <v>1394</v>
      </c>
      <c r="C732" s="278" t="s">
        <v>1395</v>
      </c>
      <c r="D732" s="192">
        <v>0</v>
      </c>
      <c r="E732" s="192">
        <v>0</v>
      </c>
      <c r="F732" s="71" t="str">
        <f t="shared" si="167"/>
        <v>-</v>
      </c>
    </row>
    <row r="733" spans="1:6" ht="12.75" customHeight="1" x14ac:dyDescent="0.25">
      <c r="A733" s="70">
        <v>31215</v>
      </c>
      <c r="B733" s="65" t="s">
        <v>1396</v>
      </c>
      <c r="C733" s="278" t="s">
        <v>1397</v>
      </c>
      <c r="D733" s="192">
        <v>882.88</v>
      </c>
      <c r="E733" s="192">
        <v>0</v>
      </c>
      <c r="F733" s="71">
        <f t="shared" si="167"/>
        <v>0</v>
      </c>
    </row>
    <row r="734" spans="1:6" ht="12.75" customHeight="1" x14ac:dyDescent="0.25">
      <c r="A734" s="70">
        <v>32121</v>
      </c>
      <c r="B734" s="65" t="s">
        <v>1398</v>
      </c>
      <c r="C734" s="278" t="s">
        <v>1399</v>
      </c>
      <c r="D734" s="192">
        <v>1081.08</v>
      </c>
      <c r="E734" s="192">
        <v>1081.08</v>
      </c>
      <c r="F734" s="71">
        <f t="shared" si="167"/>
        <v>100</v>
      </c>
    </row>
    <row r="735" spans="1:6" ht="12.75" customHeight="1" x14ac:dyDescent="0.25">
      <c r="A735" s="63" t="s">
        <v>1400</v>
      </c>
      <c r="B735" s="64" t="s">
        <v>1401</v>
      </c>
      <c r="C735" s="247" t="s">
        <v>1400</v>
      </c>
      <c r="D735" s="194">
        <v>0</v>
      </c>
      <c r="E735" s="194">
        <v>0</v>
      </c>
      <c r="F735" s="45" t="str">
        <f t="shared" si="167"/>
        <v>-</v>
      </c>
    </row>
    <row r="736" spans="1:6" ht="12.75" customHeight="1" x14ac:dyDescent="0.25">
      <c r="A736" s="63" t="s">
        <v>1402</v>
      </c>
      <c r="B736" s="64" t="s">
        <v>1403</v>
      </c>
      <c r="C736" s="247" t="s">
        <v>1402</v>
      </c>
      <c r="D736" s="194">
        <v>2598.19</v>
      </c>
      <c r="E736" s="194">
        <v>340.49</v>
      </c>
      <c r="F736" s="45">
        <f t="shared" si="167"/>
        <v>13.104892251913833</v>
      </c>
    </row>
    <row r="737" spans="1:6" ht="12.75" customHeight="1" x14ac:dyDescent="0.25">
      <c r="A737" s="63" t="s">
        <v>1404</v>
      </c>
      <c r="B737" s="64" t="s">
        <v>1405</v>
      </c>
      <c r="C737" s="247" t="s">
        <v>1404</v>
      </c>
      <c r="D737" s="194">
        <v>594.45000000000005</v>
      </c>
      <c r="E737" s="194">
        <v>891.69</v>
      </c>
      <c r="F737" s="45">
        <f t="shared" si="167"/>
        <v>150.00252334090337</v>
      </c>
    </row>
    <row r="738" spans="1:6" ht="12.75" customHeight="1" x14ac:dyDescent="0.25">
      <c r="A738" s="63" t="s">
        <v>1406</v>
      </c>
      <c r="B738" s="64" t="s">
        <v>1407</v>
      </c>
      <c r="C738" s="247" t="s">
        <v>1406</v>
      </c>
      <c r="D738" s="194">
        <v>104.51</v>
      </c>
      <c r="E738" s="194">
        <v>0</v>
      </c>
      <c r="F738" s="45">
        <f t="shared" si="167"/>
        <v>0</v>
      </c>
    </row>
    <row r="739" spans="1:6" ht="12.75" customHeight="1" x14ac:dyDescent="0.25">
      <c r="A739" s="70" t="s">
        <v>1408</v>
      </c>
      <c r="B739" s="65" t="s">
        <v>1409</v>
      </c>
      <c r="C739" s="278" t="s">
        <v>1408</v>
      </c>
      <c r="D739" s="192">
        <v>0</v>
      </c>
      <c r="E739" s="192">
        <v>0</v>
      </c>
      <c r="F739" s="71" t="str">
        <f t="shared" si="167"/>
        <v>-</v>
      </c>
    </row>
    <row r="740" spans="1:6" ht="12.75" customHeight="1" x14ac:dyDescent="0.25">
      <c r="A740" s="70" t="s">
        <v>1410</v>
      </c>
      <c r="B740" s="65" t="s">
        <v>1411</v>
      </c>
      <c r="C740" s="278" t="s">
        <v>1410</v>
      </c>
      <c r="D740" s="192">
        <v>0</v>
      </c>
      <c r="E740" s="192">
        <v>0</v>
      </c>
      <c r="F740" s="71" t="str">
        <f t="shared" si="167"/>
        <v>-</v>
      </c>
    </row>
    <row r="741" spans="1:6" ht="12.75" customHeight="1" x14ac:dyDescent="0.25">
      <c r="A741" s="70">
        <v>32911</v>
      </c>
      <c r="B741" s="65" t="s">
        <v>1412</v>
      </c>
      <c r="C741" s="278" t="s">
        <v>1413</v>
      </c>
      <c r="D741" s="192">
        <v>3273.08</v>
      </c>
      <c r="E741" s="192">
        <v>5187.22</v>
      </c>
      <c r="F741" s="71">
        <f t="shared" ref="F741:F1006" si="169">IF(D741&lt;&gt;0,IF(E741/D741&gt;=100,"&gt;&gt;100",E741/D741*100),"-")</f>
        <v>158.48130812567979</v>
      </c>
    </row>
    <row r="742" spans="1:6" ht="12.75" customHeight="1" x14ac:dyDescent="0.25">
      <c r="A742" s="70" t="s">
        <v>1414</v>
      </c>
      <c r="B742" s="65" t="s">
        <v>1415</v>
      </c>
      <c r="C742" s="278" t="s">
        <v>1414</v>
      </c>
      <c r="D742" s="192">
        <v>916.27</v>
      </c>
      <c r="E742" s="192">
        <v>916.27</v>
      </c>
      <c r="F742" s="71">
        <f t="shared" si="169"/>
        <v>100</v>
      </c>
    </row>
    <row r="743" spans="1:6" ht="12.75" customHeight="1" x14ac:dyDescent="0.25">
      <c r="A743" s="70" t="s">
        <v>1416</v>
      </c>
      <c r="B743" s="65" t="s">
        <v>1417</v>
      </c>
      <c r="C743" s="277" t="s">
        <v>1416</v>
      </c>
      <c r="D743" s="192">
        <v>0</v>
      </c>
      <c r="E743" s="192">
        <v>0</v>
      </c>
      <c r="F743" s="71" t="str">
        <f t="shared" ref="F743:F744" si="170">IF(D743&lt;&gt;0,IF(E743/D743&gt;=100,"&gt;&gt;100",E743/D743*100),"-")</f>
        <v>-</v>
      </c>
    </row>
    <row r="744" spans="1:6" ht="12.75" customHeight="1" x14ac:dyDescent="0.25">
      <c r="A744" s="70" t="s">
        <v>1418</v>
      </c>
      <c r="B744" s="65" t="s">
        <v>1419</v>
      </c>
      <c r="C744" s="277" t="s">
        <v>1418</v>
      </c>
      <c r="D744" s="192">
        <v>0</v>
      </c>
      <c r="E744" s="192">
        <v>0</v>
      </c>
      <c r="F744" s="71" t="str">
        <f t="shared" si="170"/>
        <v>-</v>
      </c>
    </row>
    <row r="745" spans="1:6" ht="12.75" customHeight="1" x14ac:dyDescent="0.25">
      <c r="A745" s="70">
        <v>34111</v>
      </c>
      <c r="B745" s="65" t="s">
        <v>1420</v>
      </c>
      <c r="C745" s="278" t="s">
        <v>1421</v>
      </c>
      <c r="D745" s="192">
        <v>0</v>
      </c>
      <c r="E745" s="192">
        <v>0</v>
      </c>
      <c r="F745" s="71" t="str">
        <f t="shared" si="169"/>
        <v>-</v>
      </c>
    </row>
    <row r="746" spans="1:6" ht="12.75" customHeight="1" x14ac:dyDescent="0.25">
      <c r="A746" s="70">
        <v>34112</v>
      </c>
      <c r="B746" s="65" t="s">
        <v>1422</v>
      </c>
      <c r="C746" s="278" t="s">
        <v>1423</v>
      </c>
      <c r="D746" s="192">
        <v>0</v>
      </c>
      <c r="E746" s="192">
        <v>0</v>
      </c>
      <c r="F746" s="71" t="str">
        <f t="shared" si="169"/>
        <v>-</v>
      </c>
    </row>
    <row r="747" spans="1:6" ht="12.75" customHeight="1" x14ac:dyDescent="0.25">
      <c r="A747" s="70">
        <v>34121</v>
      </c>
      <c r="B747" s="65" t="s">
        <v>1424</v>
      </c>
      <c r="C747" s="278" t="s">
        <v>1425</v>
      </c>
      <c r="D747" s="192">
        <v>0</v>
      </c>
      <c r="E747" s="192">
        <v>0</v>
      </c>
      <c r="F747" s="71" t="str">
        <f t="shared" si="169"/>
        <v>-</v>
      </c>
    </row>
    <row r="748" spans="1:6" ht="12.75" customHeight="1" x14ac:dyDescent="0.25">
      <c r="A748" s="70">
        <v>34122</v>
      </c>
      <c r="B748" s="65" t="s">
        <v>1426</v>
      </c>
      <c r="C748" s="278" t="s">
        <v>1427</v>
      </c>
      <c r="D748" s="192">
        <v>0</v>
      </c>
      <c r="E748" s="192">
        <v>0</v>
      </c>
      <c r="F748" s="71" t="str">
        <f t="shared" si="169"/>
        <v>-</v>
      </c>
    </row>
    <row r="749" spans="1:6" ht="12.75" customHeight="1" x14ac:dyDescent="0.25">
      <c r="A749" s="70">
        <v>34131</v>
      </c>
      <c r="B749" s="65" t="s">
        <v>1428</v>
      </c>
      <c r="C749" s="278" t="s">
        <v>1429</v>
      </c>
      <c r="D749" s="192">
        <v>0</v>
      </c>
      <c r="E749" s="192">
        <v>0</v>
      </c>
      <c r="F749" s="71" t="str">
        <f t="shared" si="169"/>
        <v>-</v>
      </c>
    </row>
    <row r="750" spans="1:6" ht="12.75" customHeight="1" x14ac:dyDescent="0.25">
      <c r="A750" s="70">
        <v>34132</v>
      </c>
      <c r="B750" s="65" t="s">
        <v>1430</v>
      </c>
      <c r="C750" s="278" t="s">
        <v>1431</v>
      </c>
      <c r="D750" s="192">
        <v>0</v>
      </c>
      <c r="E750" s="192">
        <v>0</v>
      </c>
      <c r="F750" s="71" t="str">
        <f t="shared" si="169"/>
        <v>-</v>
      </c>
    </row>
    <row r="751" spans="1:6" ht="12.75" customHeight="1" x14ac:dyDescent="0.25">
      <c r="A751" s="70">
        <v>34191</v>
      </c>
      <c r="B751" s="65" t="s">
        <v>1432</v>
      </c>
      <c r="C751" s="278" t="s">
        <v>1433</v>
      </c>
      <c r="D751" s="192">
        <v>0</v>
      </c>
      <c r="E751" s="192">
        <v>0</v>
      </c>
      <c r="F751" s="71" t="str">
        <f t="shared" si="169"/>
        <v>-</v>
      </c>
    </row>
    <row r="752" spans="1:6" ht="12.75" customHeight="1" x14ac:dyDescent="0.25">
      <c r="A752" s="70">
        <v>34192</v>
      </c>
      <c r="B752" s="65" t="s">
        <v>1434</v>
      </c>
      <c r="C752" s="278" t="s">
        <v>1435</v>
      </c>
      <c r="D752" s="192">
        <v>0</v>
      </c>
      <c r="E752" s="192">
        <v>0</v>
      </c>
      <c r="F752" s="71" t="str">
        <f t="shared" si="169"/>
        <v>-</v>
      </c>
    </row>
    <row r="753" spans="1:6" ht="12.75" customHeight="1" x14ac:dyDescent="0.25">
      <c r="A753" s="70">
        <v>34213</v>
      </c>
      <c r="B753" s="65" t="s">
        <v>1436</v>
      </c>
      <c r="C753" s="278" t="s">
        <v>1437</v>
      </c>
      <c r="D753" s="192">
        <v>0</v>
      </c>
      <c r="E753" s="192">
        <v>0</v>
      </c>
      <c r="F753" s="71" t="str">
        <f t="shared" si="169"/>
        <v>-</v>
      </c>
    </row>
    <row r="754" spans="1:6" ht="12.75" customHeight="1" x14ac:dyDescent="0.25">
      <c r="A754" s="63">
        <v>34214</v>
      </c>
      <c r="B754" s="64" t="s">
        <v>1438</v>
      </c>
      <c r="C754" s="247" t="s">
        <v>1439</v>
      </c>
      <c r="D754" s="194">
        <v>0</v>
      </c>
      <c r="E754" s="194">
        <v>0</v>
      </c>
      <c r="F754" s="45" t="str">
        <f t="shared" si="169"/>
        <v>-</v>
      </c>
    </row>
    <row r="755" spans="1:6" ht="12.75" customHeight="1" x14ac:dyDescent="0.25">
      <c r="A755" s="63">
        <v>34215</v>
      </c>
      <c r="B755" s="64" t="s">
        <v>1440</v>
      </c>
      <c r="C755" s="247" t="s">
        <v>1441</v>
      </c>
      <c r="D755" s="194">
        <v>0</v>
      </c>
      <c r="E755" s="194">
        <v>0</v>
      </c>
      <c r="F755" s="45" t="str">
        <f t="shared" si="169"/>
        <v>-</v>
      </c>
    </row>
    <row r="756" spans="1:6" ht="12.75" customHeight="1" x14ac:dyDescent="0.25">
      <c r="A756" s="63">
        <v>34216</v>
      </c>
      <c r="B756" s="64" t="s">
        <v>1442</v>
      </c>
      <c r="C756" s="247" t="s">
        <v>1443</v>
      </c>
      <c r="D756" s="194">
        <v>0</v>
      </c>
      <c r="E756" s="194">
        <v>0</v>
      </c>
      <c r="F756" s="45" t="str">
        <f t="shared" si="169"/>
        <v>-</v>
      </c>
    </row>
    <row r="757" spans="1:6" ht="12.75" customHeight="1" x14ac:dyDescent="0.25">
      <c r="A757" s="63">
        <v>34222</v>
      </c>
      <c r="B757" s="64" t="s">
        <v>1444</v>
      </c>
      <c r="C757" s="247" t="s">
        <v>1445</v>
      </c>
      <c r="D757" s="194">
        <v>0</v>
      </c>
      <c r="E757" s="194">
        <v>0</v>
      </c>
      <c r="F757" s="45" t="str">
        <f t="shared" si="169"/>
        <v>-</v>
      </c>
    </row>
    <row r="758" spans="1:6" ht="12.75" customHeight="1" x14ac:dyDescent="0.25">
      <c r="A758" s="63">
        <v>34223</v>
      </c>
      <c r="B758" s="64" t="s">
        <v>1446</v>
      </c>
      <c r="C758" s="247" t="s">
        <v>1447</v>
      </c>
      <c r="D758" s="194">
        <v>0</v>
      </c>
      <c r="E758" s="194">
        <v>0</v>
      </c>
      <c r="F758" s="45" t="str">
        <f t="shared" si="169"/>
        <v>-</v>
      </c>
    </row>
    <row r="759" spans="1:6" ht="11.5" x14ac:dyDescent="0.25">
      <c r="A759" s="63">
        <v>34224</v>
      </c>
      <c r="B759" s="64" t="s">
        <v>1448</v>
      </c>
      <c r="C759" s="247" t="s">
        <v>1449</v>
      </c>
      <c r="D759" s="194">
        <v>0</v>
      </c>
      <c r="E759" s="194">
        <v>0</v>
      </c>
      <c r="F759" s="45" t="str">
        <f t="shared" si="169"/>
        <v>-</v>
      </c>
    </row>
    <row r="760" spans="1:6" ht="11.5" x14ac:dyDescent="0.25">
      <c r="A760" s="63">
        <v>34233</v>
      </c>
      <c r="B760" s="64" t="s">
        <v>1450</v>
      </c>
      <c r="C760" s="247" t="s">
        <v>1451</v>
      </c>
      <c r="D760" s="194">
        <v>0</v>
      </c>
      <c r="E760" s="194">
        <v>0</v>
      </c>
      <c r="F760" s="45" t="str">
        <f t="shared" si="169"/>
        <v>-</v>
      </c>
    </row>
    <row r="761" spans="1:6" ht="23" x14ac:dyDescent="0.25">
      <c r="A761" s="63">
        <v>34234</v>
      </c>
      <c r="B761" s="183" t="s">
        <v>1452</v>
      </c>
      <c r="C761" s="247" t="s">
        <v>1453</v>
      </c>
      <c r="D761" s="194">
        <v>0</v>
      </c>
      <c r="E761" s="194">
        <v>0</v>
      </c>
      <c r="F761" s="45" t="str">
        <f t="shared" si="169"/>
        <v>-</v>
      </c>
    </row>
    <row r="762" spans="1:6" ht="23" x14ac:dyDescent="0.25">
      <c r="A762" s="63">
        <v>34235</v>
      </c>
      <c r="B762" s="183" t="s">
        <v>1454</v>
      </c>
      <c r="C762" s="247" t="s">
        <v>1455</v>
      </c>
      <c r="D762" s="194">
        <v>0</v>
      </c>
      <c r="E762" s="194">
        <v>0</v>
      </c>
      <c r="F762" s="45" t="str">
        <f t="shared" si="169"/>
        <v>-</v>
      </c>
    </row>
    <row r="763" spans="1:6" ht="12.75" customHeight="1" x14ac:dyDescent="0.25">
      <c r="A763" s="63">
        <v>34236</v>
      </c>
      <c r="B763" s="64" t="s">
        <v>1456</v>
      </c>
      <c r="C763" s="247" t="s">
        <v>1457</v>
      </c>
      <c r="D763" s="194">
        <v>0</v>
      </c>
      <c r="E763" s="194">
        <v>0</v>
      </c>
      <c r="F763" s="45" t="str">
        <f t="shared" si="169"/>
        <v>-</v>
      </c>
    </row>
    <row r="764" spans="1:6" ht="12.75" customHeight="1" x14ac:dyDescent="0.25">
      <c r="A764" s="63">
        <v>34237</v>
      </c>
      <c r="B764" s="64" t="s">
        <v>1458</v>
      </c>
      <c r="C764" s="247" t="s">
        <v>1459</v>
      </c>
      <c r="D764" s="194">
        <v>0</v>
      </c>
      <c r="E764" s="194">
        <v>0</v>
      </c>
      <c r="F764" s="45" t="str">
        <f t="shared" si="169"/>
        <v>-</v>
      </c>
    </row>
    <row r="765" spans="1:6" ht="12.75" customHeight="1" x14ac:dyDescent="0.25">
      <c r="A765" s="63">
        <v>34238</v>
      </c>
      <c r="B765" s="64" t="s">
        <v>1460</v>
      </c>
      <c r="C765" s="247" t="s">
        <v>1461</v>
      </c>
      <c r="D765" s="194">
        <v>0</v>
      </c>
      <c r="E765" s="194">
        <v>0</v>
      </c>
      <c r="F765" s="45" t="str">
        <f t="shared" si="169"/>
        <v>-</v>
      </c>
    </row>
    <row r="766" spans="1:6" ht="23" x14ac:dyDescent="0.25">
      <c r="A766" s="63">
        <v>34273</v>
      </c>
      <c r="B766" s="64" t="s">
        <v>1462</v>
      </c>
      <c r="C766" s="247" t="s">
        <v>1463</v>
      </c>
      <c r="D766" s="194">
        <v>0</v>
      </c>
      <c r="E766" s="194">
        <v>0</v>
      </c>
      <c r="F766" s="45" t="str">
        <f t="shared" si="169"/>
        <v>-</v>
      </c>
    </row>
    <row r="767" spans="1:6" ht="12.75" customHeight="1" x14ac:dyDescent="0.25">
      <c r="A767" s="63">
        <v>34274</v>
      </c>
      <c r="B767" s="64" t="s">
        <v>1464</v>
      </c>
      <c r="C767" s="247" t="s">
        <v>1465</v>
      </c>
      <c r="D767" s="194">
        <v>0</v>
      </c>
      <c r="E767" s="194">
        <v>0</v>
      </c>
      <c r="F767" s="45" t="str">
        <f t="shared" si="169"/>
        <v>-</v>
      </c>
    </row>
    <row r="768" spans="1:6" ht="12.75" customHeight="1" x14ac:dyDescent="0.25">
      <c r="A768" s="63">
        <v>34275</v>
      </c>
      <c r="B768" s="64" t="s">
        <v>1466</v>
      </c>
      <c r="C768" s="247" t="s">
        <v>1467</v>
      </c>
      <c r="D768" s="194">
        <v>0</v>
      </c>
      <c r="E768" s="194">
        <v>0</v>
      </c>
      <c r="F768" s="45" t="str">
        <f t="shared" si="169"/>
        <v>-</v>
      </c>
    </row>
    <row r="769" spans="1:6" ht="12.75" customHeight="1" x14ac:dyDescent="0.25">
      <c r="A769" s="63">
        <v>34281</v>
      </c>
      <c r="B769" s="64" t="s">
        <v>1468</v>
      </c>
      <c r="C769" s="247" t="s">
        <v>1469</v>
      </c>
      <c r="D769" s="194">
        <v>0</v>
      </c>
      <c r="E769" s="194">
        <v>0</v>
      </c>
      <c r="F769" s="45" t="str">
        <f t="shared" si="169"/>
        <v>-</v>
      </c>
    </row>
    <row r="770" spans="1:6" ht="12.75" customHeight="1" x14ac:dyDescent="0.25">
      <c r="A770" s="70">
        <v>34282</v>
      </c>
      <c r="B770" s="65" t="s">
        <v>1470</v>
      </c>
      <c r="C770" s="278" t="s">
        <v>1471</v>
      </c>
      <c r="D770" s="192">
        <v>0</v>
      </c>
      <c r="E770" s="192">
        <v>0</v>
      </c>
      <c r="F770" s="71" t="str">
        <f t="shared" si="169"/>
        <v>-</v>
      </c>
    </row>
    <row r="771" spans="1:6" ht="12.75" customHeight="1" x14ac:dyDescent="0.25">
      <c r="A771" s="70">
        <v>34283</v>
      </c>
      <c r="B771" s="65" t="s">
        <v>1472</v>
      </c>
      <c r="C771" s="278" t="s">
        <v>1473</v>
      </c>
      <c r="D771" s="192">
        <v>0</v>
      </c>
      <c r="E771" s="192">
        <v>0</v>
      </c>
      <c r="F771" s="71" t="str">
        <f t="shared" si="169"/>
        <v>-</v>
      </c>
    </row>
    <row r="772" spans="1:6" ht="12.75" customHeight="1" x14ac:dyDescent="0.25">
      <c r="A772" s="70">
        <v>34284</v>
      </c>
      <c r="B772" s="65" t="s">
        <v>1474</v>
      </c>
      <c r="C772" s="278" t="s">
        <v>1475</v>
      </c>
      <c r="D772" s="192">
        <v>0</v>
      </c>
      <c r="E772" s="192">
        <v>0</v>
      </c>
      <c r="F772" s="71" t="str">
        <f t="shared" si="169"/>
        <v>-</v>
      </c>
    </row>
    <row r="773" spans="1:6" ht="12.75" customHeight="1" x14ac:dyDescent="0.25">
      <c r="A773" s="70">
        <v>34285</v>
      </c>
      <c r="B773" s="65" t="s">
        <v>1476</v>
      </c>
      <c r="C773" s="278" t="s">
        <v>1477</v>
      </c>
      <c r="D773" s="192">
        <v>0</v>
      </c>
      <c r="E773" s="192">
        <v>0</v>
      </c>
      <c r="F773" s="71" t="str">
        <f t="shared" si="169"/>
        <v>-</v>
      </c>
    </row>
    <row r="774" spans="1:6" ht="23" x14ac:dyDescent="0.25">
      <c r="A774" s="70">
        <v>34286</v>
      </c>
      <c r="B774" s="182" t="s">
        <v>1478</v>
      </c>
      <c r="C774" s="278" t="s">
        <v>1479</v>
      </c>
      <c r="D774" s="192">
        <v>0</v>
      </c>
      <c r="E774" s="192">
        <v>0</v>
      </c>
      <c r="F774" s="71" t="str">
        <f t="shared" si="169"/>
        <v>-</v>
      </c>
    </row>
    <row r="775" spans="1:6" ht="11.5" x14ac:dyDescent="0.25">
      <c r="A775" s="70">
        <v>34287</v>
      </c>
      <c r="B775" s="65" t="s">
        <v>1480</v>
      </c>
      <c r="C775" s="278" t="s">
        <v>1481</v>
      </c>
      <c r="D775" s="192">
        <v>0</v>
      </c>
      <c r="E775" s="192">
        <v>0</v>
      </c>
      <c r="F775" s="71" t="str">
        <f t="shared" si="169"/>
        <v>-</v>
      </c>
    </row>
    <row r="776" spans="1:6" ht="12.75" customHeight="1" x14ac:dyDescent="0.25">
      <c r="A776" s="70">
        <v>34341</v>
      </c>
      <c r="B776" s="65" t="s">
        <v>1482</v>
      </c>
      <c r="C776" s="278" t="s">
        <v>1483</v>
      </c>
      <c r="D776" s="192">
        <v>0</v>
      </c>
      <c r="E776" s="192">
        <v>0</v>
      </c>
      <c r="F776" s="71" t="str">
        <f t="shared" si="169"/>
        <v>-</v>
      </c>
    </row>
    <row r="777" spans="1:6" ht="12.75" customHeight="1" x14ac:dyDescent="0.25">
      <c r="A777" s="70">
        <v>35231</v>
      </c>
      <c r="B777" s="65" t="s">
        <v>1484</v>
      </c>
      <c r="C777" s="278" t="s">
        <v>1485</v>
      </c>
      <c r="D777" s="192">
        <v>920</v>
      </c>
      <c r="E777" s="192">
        <v>0</v>
      </c>
      <c r="F777" s="71">
        <f t="shared" si="169"/>
        <v>0</v>
      </c>
    </row>
    <row r="778" spans="1:6" ht="12.75" customHeight="1" x14ac:dyDescent="0.25">
      <c r="A778" s="70">
        <v>35232</v>
      </c>
      <c r="B778" s="65" t="s">
        <v>1486</v>
      </c>
      <c r="C778" s="278" t="s">
        <v>1487</v>
      </c>
      <c r="D778" s="192">
        <v>0</v>
      </c>
      <c r="E778" s="192">
        <v>0</v>
      </c>
      <c r="F778" s="71" t="str">
        <f t="shared" si="169"/>
        <v>-</v>
      </c>
    </row>
    <row r="779" spans="1:6" ht="12.75" customHeight="1" x14ac:dyDescent="0.25">
      <c r="A779" s="70">
        <v>36313</v>
      </c>
      <c r="B779" s="65" t="s">
        <v>1488</v>
      </c>
      <c r="C779" s="278" t="s">
        <v>1489</v>
      </c>
      <c r="D779" s="192">
        <v>0</v>
      </c>
      <c r="E779" s="192">
        <v>0</v>
      </c>
      <c r="F779" s="71" t="str">
        <f t="shared" si="169"/>
        <v>-</v>
      </c>
    </row>
    <row r="780" spans="1:6" ht="12.75" customHeight="1" x14ac:dyDescent="0.25">
      <c r="A780" s="70">
        <v>36314</v>
      </c>
      <c r="B780" s="65" t="s">
        <v>1490</v>
      </c>
      <c r="C780" s="278" t="s">
        <v>1491</v>
      </c>
      <c r="D780" s="192">
        <v>0</v>
      </c>
      <c r="E780" s="192">
        <v>0</v>
      </c>
      <c r="F780" s="71" t="str">
        <f t="shared" si="169"/>
        <v>-</v>
      </c>
    </row>
    <row r="781" spans="1:6" ht="12.75" customHeight="1" x14ac:dyDescent="0.25">
      <c r="A781" s="70">
        <v>36315</v>
      </c>
      <c r="B781" s="65" t="s">
        <v>1492</v>
      </c>
      <c r="C781" s="278" t="s">
        <v>1493</v>
      </c>
      <c r="D781" s="192">
        <v>0</v>
      </c>
      <c r="E781" s="192">
        <v>0</v>
      </c>
      <c r="F781" s="71" t="str">
        <f t="shared" si="169"/>
        <v>-</v>
      </c>
    </row>
    <row r="782" spans="1:6" ht="12.75" customHeight="1" x14ac:dyDescent="0.25">
      <c r="A782" s="70">
        <v>36316</v>
      </c>
      <c r="B782" s="65" t="s">
        <v>1494</v>
      </c>
      <c r="C782" s="278" t="s">
        <v>1495</v>
      </c>
      <c r="D782" s="192">
        <v>0</v>
      </c>
      <c r="E782" s="192">
        <v>0</v>
      </c>
      <c r="F782" s="71" t="str">
        <f t="shared" si="169"/>
        <v>-</v>
      </c>
    </row>
    <row r="783" spans="1:6" ht="12.75" customHeight="1" x14ac:dyDescent="0.25">
      <c r="A783" s="70">
        <v>36317</v>
      </c>
      <c r="B783" s="65" t="s">
        <v>1496</v>
      </c>
      <c r="C783" s="278" t="s">
        <v>1497</v>
      </c>
      <c r="D783" s="192">
        <v>0</v>
      </c>
      <c r="E783" s="192">
        <v>0</v>
      </c>
      <c r="F783" s="71" t="str">
        <f t="shared" si="169"/>
        <v>-</v>
      </c>
    </row>
    <row r="784" spans="1:6" ht="12.75" customHeight="1" x14ac:dyDescent="0.25">
      <c r="A784" s="70">
        <v>36318</v>
      </c>
      <c r="B784" s="65" t="s">
        <v>1498</v>
      </c>
      <c r="C784" s="278" t="s">
        <v>1499</v>
      </c>
      <c r="D784" s="192">
        <v>0</v>
      </c>
      <c r="E784" s="192">
        <v>0</v>
      </c>
      <c r="F784" s="71" t="str">
        <f t="shared" si="169"/>
        <v>-</v>
      </c>
    </row>
    <row r="785" spans="1:6" ht="11.5" x14ac:dyDescent="0.25">
      <c r="A785" s="70">
        <v>36319</v>
      </c>
      <c r="B785" s="182" t="s">
        <v>1500</v>
      </c>
      <c r="C785" s="278" t="s">
        <v>1501</v>
      </c>
      <c r="D785" s="192">
        <v>0</v>
      </c>
      <c r="E785" s="192">
        <v>0</v>
      </c>
      <c r="F785" s="71" t="str">
        <f t="shared" si="169"/>
        <v>-</v>
      </c>
    </row>
    <row r="786" spans="1:6" ht="12.75" customHeight="1" x14ac:dyDescent="0.25">
      <c r="A786" s="70">
        <v>36323</v>
      </c>
      <c r="B786" s="65" t="s">
        <v>1502</v>
      </c>
      <c r="C786" s="278" t="s">
        <v>1503</v>
      </c>
      <c r="D786" s="192">
        <v>0</v>
      </c>
      <c r="E786" s="192">
        <v>0</v>
      </c>
      <c r="F786" s="71" t="str">
        <f t="shared" si="169"/>
        <v>-</v>
      </c>
    </row>
    <row r="787" spans="1:6" ht="12.75" customHeight="1" x14ac:dyDescent="0.25">
      <c r="A787" s="70">
        <v>36324</v>
      </c>
      <c r="B787" s="65" t="s">
        <v>1504</v>
      </c>
      <c r="C787" s="278" t="s">
        <v>1505</v>
      </c>
      <c r="D787" s="192">
        <v>0</v>
      </c>
      <c r="E787" s="192">
        <v>0</v>
      </c>
      <c r="F787" s="71" t="str">
        <f t="shared" si="169"/>
        <v>-</v>
      </c>
    </row>
    <row r="788" spans="1:6" ht="12.75" customHeight="1" x14ac:dyDescent="0.25">
      <c r="A788" s="70">
        <v>36325</v>
      </c>
      <c r="B788" s="65" t="s">
        <v>1506</v>
      </c>
      <c r="C788" s="278" t="s">
        <v>1507</v>
      </c>
      <c r="D788" s="192">
        <v>0</v>
      </c>
      <c r="E788" s="192">
        <v>0</v>
      </c>
      <c r="F788" s="71" t="str">
        <f t="shared" si="169"/>
        <v>-</v>
      </c>
    </row>
    <row r="789" spans="1:6" ht="12.75" customHeight="1" x14ac:dyDescent="0.25">
      <c r="A789" s="70">
        <v>36326</v>
      </c>
      <c r="B789" s="65" t="s">
        <v>1508</v>
      </c>
      <c r="C789" s="278" t="s">
        <v>1509</v>
      </c>
      <c r="D789" s="192">
        <v>0</v>
      </c>
      <c r="E789" s="192">
        <v>0</v>
      </c>
      <c r="F789" s="71" t="str">
        <f t="shared" si="169"/>
        <v>-</v>
      </c>
    </row>
    <row r="790" spans="1:6" ht="12.75" customHeight="1" x14ac:dyDescent="0.25">
      <c r="A790" s="70">
        <v>36327</v>
      </c>
      <c r="B790" s="65" t="s">
        <v>1510</v>
      </c>
      <c r="C790" s="278" t="s">
        <v>1511</v>
      </c>
      <c r="D790" s="192">
        <v>0</v>
      </c>
      <c r="E790" s="192">
        <v>0</v>
      </c>
      <c r="F790" s="71" t="str">
        <f t="shared" si="169"/>
        <v>-</v>
      </c>
    </row>
    <row r="791" spans="1:6" ht="11.5" x14ac:dyDescent="0.25">
      <c r="A791" s="70">
        <v>36328</v>
      </c>
      <c r="B791" s="65" t="s">
        <v>1512</v>
      </c>
      <c r="C791" s="278" t="s">
        <v>1513</v>
      </c>
      <c r="D791" s="192">
        <v>0</v>
      </c>
      <c r="E791" s="192">
        <v>0</v>
      </c>
      <c r="F791" s="71" t="str">
        <f t="shared" si="169"/>
        <v>-</v>
      </c>
    </row>
    <row r="792" spans="1:6" ht="11.5" x14ac:dyDescent="0.25">
      <c r="A792" s="70">
        <v>36329</v>
      </c>
      <c r="B792" s="182" t="s">
        <v>1514</v>
      </c>
      <c r="C792" s="278" t="s">
        <v>1515</v>
      </c>
      <c r="D792" s="192">
        <v>0</v>
      </c>
      <c r="E792" s="192">
        <v>0</v>
      </c>
      <c r="F792" s="71" t="str">
        <f t="shared" si="169"/>
        <v>-</v>
      </c>
    </row>
    <row r="793" spans="1:6" ht="12.75" customHeight="1" x14ac:dyDescent="0.25">
      <c r="A793" s="70" t="s">
        <v>1516</v>
      </c>
      <c r="B793" s="182" t="s">
        <v>1517</v>
      </c>
      <c r="C793" s="277" t="s">
        <v>1516</v>
      </c>
      <c r="D793" s="192">
        <v>0</v>
      </c>
      <c r="E793" s="192">
        <v>0</v>
      </c>
      <c r="F793" s="71" t="str">
        <f t="shared" si="169"/>
        <v>-</v>
      </c>
    </row>
    <row r="794" spans="1:6" ht="12.75" customHeight="1" x14ac:dyDescent="0.25">
      <c r="A794" s="70" t="s">
        <v>1518</v>
      </c>
      <c r="B794" s="182" t="s">
        <v>1519</v>
      </c>
      <c r="C794" s="277" t="s">
        <v>1518</v>
      </c>
      <c r="D794" s="192">
        <v>0</v>
      </c>
      <c r="E794" s="192">
        <v>0</v>
      </c>
      <c r="F794" s="71" t="str">
        <f t="shared" si="169"/>
        <v>-</v>
      </c>
    </row>
    <row r="795" spans="1:6" ht="12.75" customHeight="1" x14ac:dyDescent="0.25">
      <c r="A795" s="70" t="s">
        <v>1520</v>
      </c>
      <c r="B795" s="182" t="s">
        <v>1521</v>
      </c>
      <c r="C795" s="277" t="s">
        <v>1520</v>
      </c>
      <c r="D795" s="192">
        <v>0</v>
      </c>
      <c r="E795" s="192">
        <v>0</v>
      </c>
      <c r="F795" s="71" t="str">
        <f t="shared" si="169"/>
        <v>-</v>
      </c>
    </row>
    <row r="796" spans="1:6" ht="12.75" customHeight="1" x14ac:dyDescent="0.25">
      <c r="A796" s="70" t="s">
        <v>1522</v>
      </c>
      <c r="B796" s="182" t="s">
        <v>1523</v>
      </c>
      <c r="C796" s="277" t="s">
        <v>1522</v>
      </c>
      <c r="D796" s="192">
        <v>0</v>
      </c>
      <c r="E796" s="192">
        <v>0</v>
      </c>
      <c r="F796" s="71" t="str">
        <f t="shared" si="169"/>
        <v>-</v>
      </c>
    </row>
    <row r="797" spans="1:6" ht="23" x14ac:dyDescent="0.25">
      <c r="A797" s="70" t="s">
        <v>1524</v>
      </c>
      <c r="B797" s="182" t="s">
        <v>1525</v>
      </c>
      <c r="C797" s="277" t="s">
        <v>1524</v>
      </c>
      <c r="D797" s="192">
        <v>0</v>
      </c>
      <c r="E797" s="192">
        <v>0</v>
      </c>
      <c r="F797" s="71" t="str">
        <f t="shared" si="169"/>
        <v>-</v>
      </c>
    </row>
    <row r="798" spans="1:6" ht="11.5" x14ac:dyDescent="0.25">
      <c r="A798" s="70" t="s">
        <v>1526</v>
      </c>
      <c r="B798" s="182" t="s">
        <v>1527</v>
      </c>
      <c r="C798" s="277" t="s">
        <v>1526</v>
      </c>
      <c r="D798" s="192">
        <v>0</v>
      </c>
      <c r="E798" s="192">
        <v>0</v>
      </c>
      <c r="F798" s="71" t="str">
        <f t="shared" si="169"/>
        <v>-</v>
      </c>
    </row>
    <row r="799" spans="1:6" ht="12.75" customHeight="1" x14ac:dyDescent="0.25">
      <c r="A799" s="70" t="s">
        <v>1528</v>
      </c>
      <c r="B799" s="182" t="s">
        <v>1529</v>
      </c>
      <c r="C799" s="277" t="s">
        <v>1528</v>
      </c>
      <c r="D799" s="192">
        <v>0</v>
      </c>
      <c r="E799" s="192">
        <v>0</v>
      </c>
      <c r="F799" s="71" t="str">
        <f t="shared" si="169"/>
        <v>-</v>
      </c>
    </row>
    <row r="800" spans="1:6" ht="11.5" x14ac:dyDescent="0.25">
      <c r="A800" s="70" t="s">
        <v>1530</v>
      </c>
      <c r="B800" s="182" t="s">
        <v>1531</v>
      </c>
      <c r="C800" s="277" t="s">
        <v>1530</v>
      </c>
      <c r="D800" s="192">
        <v>0</v>
      </c>
      <c r="E800" s="192">
        <v>0</v>
      </c>
      <c r="F800" s="71" t="str">
        <f t="shared" si="169"/>
        <v>-</v>
      </c>
    </row>
    <row r="801" spans="1:6" ht="12.75" customHeight="1" x14ac:dyDescent="0.25">
      <c r="A801" s="63" t="s">
        <v>1532</v>
      </c>
      <c r="B801" s="244" t="s">
        <v>1533</v>
      </c>
      <c r="C801" s="248" t="s">
        <v>1532</v>
      </c>
      <c r="D801" s="194">
        <v>0</v>
      </c>
      <c r="E801" s="194">
        <v>0</v>
      </c>
      <c r="F801" s="45" t="str">
        <f t="shared" si="169"/>
        <v>-</v>
      </c>
    </row>
    <row r="802" spans="1:6" ht="12.75" customHeight="1" x14ac:dyDescent="0.25">
      <c r="A802" s="63" t="s">
        <v>1534</v>
      </c>
      <c r="B802" s="244" t="s">
        <v>1535</v>
      </c>
      <c r="C802" s="248" t="s">
        <v>1534</v>
      </c>
      <c r="D802" s="194">
        <v>0</v>
      </c>
      <c r="E802" s="194">
        <v>0</v>
      </c>
      <c r="F802" s="45" t="str">
        <f t="shared" si="169"/>
        <v>-</v>
      </c>
    </row>
    <row r="803" spans="1:6" ht="23" x14ac:dyDescent="0.25">
      <c r="A803" s="63" t="s">
        <v>1536</v>
      </c>
      <c r="B803" s="244" t="s">
        <v>1537</v>
      </c>
      <c r="C803" s="248" t="s">
        <v>1536</v>
      </c>
      <c r="D803" s="194">
        <v>0</v>
      </c>
      <c r="E803" s="194">
        <v>0</v>
      </c>
      <c r="F803" s="45" t="str">
        <f t="shared" si="169"/>
        <v>-</v>
      </c>
    </row>
    <row r="804" spans="1:6" ht="23" x14ac:dyDescent="0.25">
      <c r="A804" s="70" t="s">
        <v>1538</v>
      </c>
      <c r="B804" s="182" t="s">
        <v>1539</v>
      </c>
      <c r="C804" s="277" t="s">
        <v>1538</v>
      </c>
      <c r="D804" s="192">
        <v>0</v>
      </c>
      <c r="E804" s="192">
        <v>0</v>
      </c>
      <c r="F804" s="71" t="str">
        <f t="shared" si="169"/>
        <v>-</v>
      </c>
    </row>
    <row r="805" spans="1:6" ht="23" x14ac:dyDescent="0.25">
      <c r="A805" s="70" t="s">
        <v>1540</v>
      </c>
      <c r="B805" s="182" t="s">
        <v>1541</v>
      </c>
      <c r="C805" s="277" t="s">
        <v>1540</v>
      </c>
      <c r="D805" s="192">
        <v>0</v>
      </c>
      <c r="E805" s="192">
        <v>0</v>
      </c>
      <c r="F805" s="71" t="str">
        <f t="shared" si="169"/>
        <v>-</v>
      </c>
    </row>
    <row r="806" spans="1:6" ht="11.5" x14ac:dyDescent="0.25">
      <c r="A806" s="70">
        <v>36511</v>
      </c>
      <c r="B806" s="182" t="s">
        <v>1542</v>
      </c>
      <c r="C806" s="277">
        <v>36511</v>
      </c>
      <c r="D806" s="192">
        <v>0</v>
      </c>
      <c r="E806" s="192">
        <v>0</v>
      </c>
      <c r="F806" s="71" t="str">
        <f t="shared" ref="F806:F814" si="171">IF(D806&lt;&gt;0,IF(E806/D806&gt;=100,"&gt;&gt;100",E806/D806*100),"-")</f>
        <v>-</v>
      </c>
    </row>
    <row r="807" spans="1:6" ht="11.5" x14ac:dyDescent="0.25">
      <c r="A807" s="70" t="s">
        <v>1543</v>
      </c>
      <c r="B807" s="182" t="s">
        <v>1544</v>
      </c>
      <c r="C807" s="277" t="s">
        <v>1543</v>
      </c>
      <c r="D807" s="192">
        <v>0</v>
      </c>
      <c r="E807" s="192">
        <v>0</v>
      </c>
      <c r="F807" s="71" t="str">
        <f t="shared" si="171"/>
        <v>-</v>
      </c>
    </row>
    <row r="808" spans="1:6" ht="11.5" x14ac:dyDescent="0.25">
      <c r="A808" s="70" t="s">
        <v>1545</v>
      </c>
      <c r="B808" s="182" t="s">
        <v>1546</v>
      </c>
      <c r="C808" s="277" t="s">
        <v>1545</v>
      </c>
      <c r="D808" s="192">
        <v>0</v>
      </c>
      <c r="E808" s="192">
        <v>0</v>
      </c>
      <c r="F808" s="71" t="str">
        <f t="shared" si="171"/>
        <v>-</v>
      </c>
    </row>
    <row r="809" spans="1:6" ht="11.5" x14ac:dyDescent="0.25">
      <c r="A809" s="70" t="s">
        <v>1547</v>
      </c>
      <c r="B809" s="182" t="s">
        <v>1548</v>
      </c>
      <c r="C809" s="277" t="s">
        <v>1547</v>
      </c>
      <c r="D809" s="192">
        <v>0</v>
      </c>
      <c r="E809" s="192">
        <v>0</v>
      </c>
      <c r="F809" s="71" t="str">
        <f t="shared" si="171"/>
        <v>-</v>
      </c>
    </row>
    <row r="810" spans="1:6" ht="11.5" x14ac:dyDescent="0.25">
      <c r="A810" s="70" t="s">
        <v>1549</v>
      </c>
      <c r="B810" s="182" t="s">
        <v>1550</v>
      </c>
      <c r="C810" s="277" t="s">
        <v>1549</v>
      </c>
      <c r="D810" s="192">
        <v>0</v>
      </c>
      <c r="E810" s="192">
        <v>0</v>
      </c>
      <c r="F810" s="71" t="str">
        <f t="shared" si="171"/>
        <v>-</v>
      </c>
    </row>
    <row r="811" spans="1:6" ht="11.5" x14ac:dyDescent="0.25">
      <c r="A811" s="70" t="s">
        <v>1551</v>
      </c>
      <c r="B811" s="182" t="s">
        <v>1552</v>
      </c>
      <c r="C811" s="277" t="s">
        <v>1551</v>
      </c>
      <c r="D811" s="192">
        <v>0</v>
      </c>
      <c r="E811" s="192">
        <v>0</v>
      </c>
      <c r="F811" s="71" t="str">
        <f t="shared" si="171"/>
        <v>-</v>
      </c>
    </row>
    <row r="812" spans="1:6" ht="11.5" x14ac:dyDescent="0.25">
      <c r="A812" s="70" t="s">
        <v>1553</v>
      </c>
      <c r="B812" s="182" t="s">
        <v>1554</v>
      </c>
      <c r="C812" s="277" t="s">
        <v>1553</v>
      </c>
      <c r="D812" s="192">
        <v>0</v>
      </c>
      <c r="E812" s="192">
        <v>0</v>
      </c>
      <c r="F812" s="71" t="str">
        <f t="shared" si="171"/>
        <v>-</v>
      </c>
    </row>
    <row r="813" spans="1:6" ht="11.5" x14ac:dyDescent="0.25">
      <c r="A813" s="70" t="s">
        <v>1555</v>
      </c>
      <c r="B813" s="182" t="s">
        <v>1556</v>
      </c>
      <c r="C813" s="277" t="s">
        <v>1555</v>
      </c>
      <c r="D813" s="192">
        <v>0</v>
      </c>
      <c r="E813" s="192">
        <v>0</v>
      </c>
      <c r="F813" s="71" t="str">
        <f t="shared" si="171"/>
        <v>-</v>
      </c>
    </row>
    <row r="814" spans="1:6" ht="11.5" x14ac:dyDescent="0.25">
      <c r="A814" s="70" t="s">
        <v>1557</v>
      </c>
      <c r="B814" s="182" t="s">
        <v>1558</v>
      </c>
      <c r="C814" s="277" t="s">
        <v>1557</v>
      </c>
      <c r="D814" s="192">
        <v>0</v>
      </c>
      <c r="E814" s="192">
        <v>0</v>
      </c>
      <c r="F814" s="71" t="str">
        <f t="shared" si="171"/>
        <v>-</v>
      </c>
    </row>
    <row r="815" spans="1:6" ht="23" x14ac:dyDescent="0.25">
      <c r="A815" s="70" t="s">
        <v>1559</v>
      </c>
      <c r="B815" s="182" t="s">
        <v>1560</v>
      </c>
      <c r="C815" s="277" t="s">
        <v>1559</v>
      </c>
      <c r="D815" s="192">
        <v>0</v>
      </c>
      <c r="E815" s="192">
        <v>0</v>
      </c>
      <c r="F815" s="71" t="str">
        <f t="shared" si="169"/>
        <v>-</v>
      </c>
    </row>
    <row r="816" spans="1:6" ht="11.5" x14ac:dyDescent="0.25">
      <c r="A816" s="70" t="s">
        <v>1561</v>
      </c>
      <c r="B816" s="182" t="s">
        <v>1562</v>
      </c>
      <c r="C816" s="277" t="s">
        <v>1561</v>
      </c>
      <c r="D816" s="192">
        <v>0</v>
      </c>
      <c r="E816" s="192">
        <v>0</v>
      </c>
      <c r="F816" s="71" t="str">
        <f t="shared" si="169"/>
        <v>-</v>
      </c>
    </row>
    <row r="817" spans="1:6" ht="23" x14ac:dyDescent="0.25">
      <c r="A817" s="70" t="s">
        <v>1563</v>
      </c>
      <c r="B817" s="65" t="s">
        <v>1564</v>
      </c>
      <c r="C817" s="278" t="s">
        <v>1563</v>
      </c>
      <c r="D817" s="192">
        <v>0</v>
      </c>
      <c r="E817" s="192">
        <v>0</v>
      </c>
      <c r="F817" s="71" t="str">
        <f t="shared" si="169"/>
        <v>-</v>
      </c>
    </row>
    <row r="818" spans="1:6" ht="23" x14ac:dyDescent="0.25">
      <c r="A818" s="70" t="s">
        <v>1565</v>
      </c>
      <c r="B818" s="65" t="s">
        <v>1566</v>
      </c>
      <c r="C818" s="278" t="s">
        <v>1565</v>
      </c>
      <c r="D818" s="192">
        <v>0</v>
      </c>
      <c r="E818" s="192">
        <v>0</v>
      </c>
      <c r="F818" s="71" t="str">
        <f t="shared" si="169"/>
        <v>-</v>
      </c>
    </row>
    <row r="819" spans="1:6" ht="23" x14ac:dyDescent="0.25">
      <c r="A819" s="70" t="s">
        <v>1567</v>
      </c>
      <c r="B819" s="65" t="s">
        <v>1568</v>
      </c>
      <c r="C819" s="278" t="s">
        <v>1567</v>
      </c>
      <c r="D819" s="192">
        <v>0</v>
      </c>
      <c r="E819" s="192">
        <v>0</v>
      </c>
      <c r="F819" s="71" t="str">
        <f t="shared" si="169"/>
        <v>-</v>
      </c>
    </row>
    <row r="820" spans="1:6" ht="23" x14ac:dyDescent="0.25">
      <c r="A820" s="70" t="s">
        <v>1569</v>
      </c>
      <c r="B820" s="65" t="s">
        <v>1570</v>
      </c>
      <c r="C820" s="278" t="s">
        <v>1569</v>
      </c>
      <c r="D820" s="192">
        <v>0</v>
      </c>
      <c r="E820" s="192">
        <v>0</v>
      </c>
      <c r="F820" s="71" t="str">
        <f t="shared" si="169"/>
        <v>-</v>
      </c>
    </row>
    <row r="821" spans="1:6" ht="12.75" customHeight="1" x14ac:dyDescent="0.25">
      <c r="A821" s="63" t="s">
        <v>1571</v>
      </c>
      <c r="B821" s="64" t="s">
        <v>1572</v>
      </c>
      <c r="C821" s="247" t="s">
        <v>1571</v>
      </c>
      <c r="D821" s="194">
        <v>0</v>
      </c>
      <c r="E821" s="194">
        <v>0</v>
      </c>
      <c r="F821" s="45" t="str">
        <f t="shared" si="169"/>
        <v>-</v>
      </c>
    </row>
    <row r="822" spans="1:6" ht="12.75" customHeight="1" x14ac:dyDescent="0.25">
      <c r="A822" s="63" t="s">
        <v>1573</v>
      </c>
      <c r="B822" s="64" t="s">
        <v>1574</v>
      </c>
      <c r="C822" s="247" t="s">
        <v>1573</v>
      </c>
      <c r="D822" s="194">
        <v>0</v>
      </c>
      <c r="E822" s="194">
        <v>0</v>
      </c>
      <c r="F822" s="45" t="str">
        <f t="shared" si="169"/>
        <v>-</v>
      </c>
    </row>
    <row r="823" spans="1:6" ht="12.75" customHeight="1" x14ac:dyDescent="0.25">
      <c r="A823" s="63" t="s">
        <v>1575</v>
      </c>
      <c r="B823" s="64" t="s">
        <v>1576</v>
      </c>
      <c r="C823" s="247" t="s">
        <v>1575</v>
      </c>
      <c r="D823" s="194">
        <v>0</v>
      </c>
      <c r="E823" s="194">
        <v>0</v>
      </c>
      <c r="F823" s="45" t="str">
        <f t="shared" si="169"/>
        <v>-</v>
      </c>
    </row>
    <row r="824" spans="1:6" ht="23" x14ac:dyDescent="0.25">
      <c r="A824" s="70" t="s">
        <v>1577</v>
      </c>
      <c r="B824" s="65" t="s">
        <v>1578</v>
      </c>
      <c r="C824" s="278" t="s">
        <v>1577</v>
      </c>
      <c r="D824" s="192">
        <v>0</v>
      </c>
      <c r="E824" s="192">
        <v>0</v>
      </c>
      <c r="F824" s="71" t="str">
        <f t="shared" si="169"/>
        <v>-</v>
      </c>
    </row>
    <row r="825" spans="1:6" ht="23" x14ac:dyDescent="0.25">
      <c r="A825" s="70" t="s">
        <v>1579</v>
      </c>
      <c r="B825" s="65" t="s">
        <v>1580</v>
      </c>
      <c r="C825" s="278" t="s">
        <v>1579</v>
      </c>
      <c r="D825" s="192">
        <v>0</v>
      </c>
      <c r="E825" s="192">
        <v>0</v>
      </c>
      <c r="F825" s="71" t="str">
        <f t="shared" si="169"/>
        <v>-</v>
      </c>
    </row>
    <row r="826" spans="1:6" ht="23" x14ac:dyDescent="0.25">
      <c r="A826" s="70" t="s">
        <v>1581</v>
      </c>
      <c r="B826" s="65" t="s">
        <v>1582</v>
      </c>
      <c r="C826" s="278" t="s">
        <v>1581</v>
      </c>
      <c r="D826" s="192">
        <v>0</v>
      </c>
      <c r="E826" s="192">
        <v>0</v>
      </c>
      <c r="F826" s="71" t="str">
        <f t="shared" si="169"/>
        <v>-</v>
      </c>
    </row>
    <row r="827" spans="1:6" ht="23" x14ac:dyDescent="0.25">
      <c r="A827" s="70" t="s">
        <v>1583</v>
      </c>
      <c r="B827" s="65" t="s">
        <v>1584</v>
      </c>
      <c r="C827" s="278" t="s">
        <v>1583</v>
      </c>
      <c r="D827" s="192">
        <v>0</v>
      </c>
      <c r="E827" s="192">
        <v>0</v>
      </c>
      <c r="F827" s="71" t="str">
        <f t="shared" si="169"/>
        <v>-</v>
      </c>
    </row>
    <row r="828" spans="1:6" ht="23" x14ac:dyDescent="0.25">
      <c r="A828" s="70" t="s">
        <v>1585</v>
      </c>
      <c r="B828" s="65" t="s">
        <v>1586</v>
      </c>
      <c r="C828" s="278" t="s">
        <v>1585</v>
      </c>
      <c r="D828" s="192">
        <v>0</v>
      </c>
      <c r="E828" s="192">
        <v>0</v>
      </c>
      <c r="F828" s="71" t="str">
        <f t="shared" si="169"/>
        <v>-</v>
      </c>
    </row>
    <row r="829" spans="1:6" ht="23" x14ac:dyDescent="0.25">
      <c r="A829" s="70" t="s">
        <v>1587</v>
      </c>
      <c r="B829" s="65" t="s">
        <v>1588</v>
      </c>
      <c r="C829" s="278" t="s">
        <v>1587</v>
      </c>
      <c r="D829" s="192">
        <v>0</v>
      </c>
      <c r="E829" s="192">
        <v>0</v>
      </c>
      <c r="F829" s="71" t="str">
        <f t="shared" si="169"/>
        <v>-</v>
      </c>
    </row>
    <row r="830" spans="1:6" ht="11.5" x14ac:dyDescent="0.25">
      <c r="A830" s="70" t="s">
        <v>1589</v>
      </c>
      <c r="B830" s="65" t="s">
        <v>1590</v>
      </c>
      <c r="C830" s="278" t="s">
        <v>1589</v>
      </c>
      <c r="D830" s="192">
        <v>0</v>
      </c>
      <c r="E830" s="192">
        <v>0</v>
      </c>
      <c r="F830" s="71" t="str">
        <f t="shared" si="169"/>
        <v>-</v>
      </c>
    </row>
    <row r="831" spans="1:6" ht="12.75" customHeight="1" x14ac:dyDescent="0.25">
      <c r="A831" s="70" t="s">
        <v>1591</v>
      </c>
      <c r="B831" s="65" t="s">
        <v>1592</v>
      </c>
      <c r="C831" s="278" t="s">
        <v>1591</v>
      </c>
      <c r="D831" s="192">
        <v>0</v>
      </c>
      <c r="E831" s="192">
        <v>0</v>
      </c>
      <c r="F831" s="71" t="str">
        <f t="shared" si="169"/>
        <v>-</v>
      </c>
    </row>
    <row r="832" spans="1:6" ht="12.75" customHeight="1" x14ac:dyDescent="0.25">
      <c r="A832" s="70" t="s">
        <v>1593</v>
      </c>
      <c r="B832" s="65" t="s">
        <v>1594</v>
      </c>
      <c r="C832" s="278" t="s">
        <v>1593</v>
      </c>
      <c r="D832" s="192">
        <v>0</v>
      </c>
      <c r="E832" s="192">
        <v>0</v>
      </c>
      <c r="F832" s="71" t="str">
        <f t="shared" si="169"/>
        <v>-</v>
      </c>
    </row>
    <row r="833" spans="1:6" ht="23" x14ac:dyDescent="0.25">
      <c r="A833" s="70" t="s">
        <v>1595</v>
      </c>
      <c r="B833" s="65" t="s">
        <v>1596</v>
      </c>
      <c r="C833" s="278" t="s">
        <v>1595</v>
      </c>
      <c r="D833" s="192">
        <v>0</v>
      </c>
      <c r="E833" s="192">
        <v>0</v>
      </c>
      <c r="F833" s="71" t="str">
        <f t="shared" si="169"/>
        <v>-</v>
      </c>
    </row>
    <row r="834" spans="1:6" ht="23" x14ac:dyDescent="0.25">
      <c r="A834" s="70" t="s">
        <v>1597</v>
      </c>
      <c r="B834" s="65" t="s">
        <v>1598</v>
      </c>
      <c r="C834" s="278" t="s">
        <v>1597</v>
      </c>
      <c r="D834" s="192">
        <v>0</v>
      </c>
      <c r="E834" s="192">
        <v>0</v>
      </c>
      <c r="F834" s="71" t="str">
        <f t="shared" si="169"/>
        <v>-</v>
      </c>
    </row>
    <row r="835" spans="1:6" ht="12.75" customHeight="1" x14ac:dyDescent="0.25">
      <c r="A835" s="70" t="s">
        <v>1599</v>
      </c>
      <c r="B835" s="65" t="s">
        <v>1600</v>
      </c>
      <c r="C835" s="278" t="s">
        <v>1599</v>
      </c>
      <c r="D835" s="192">
        <v>0</v>
      </c>
      <c r="E835" s="192">
        <v>0</v>
      </c>
      <c r="F835" s="71" t="str">
        <f t="shared" si="169"/>
        <v>-</v>
      </c>
    </row>
    <row r="836" spans="1:6" ht="12.75" customHeight="1" x14ac:dyDescent="0.25">
      <c r="A836" s="70" t="s">
        <v>1601</v>
      </c>
      <c r="B836" s="65" t="s">
        <v>1602</v>
      </c>
      <c r="C836" s="278" t="s">
        <v>1601</v>
      </c>
      <c r="D836" s="192">
        <v>0</v>
      </c>
      <c r="E836" s="192">
        <v>0</v>
      </c>
      <c r="F836" s="71" t="str">
        <f t="shared" si="169"/>
        <v>-</v>
      </c>
    </row>
    <row r="837" spans="1:6" ht="12.75" customHeight="1" x14ac:dyDescent="0.25">
      <c r="A837" s="70" t="s">
        <v>1603</v>
      </c>
      <c r="B837" s="65" t="s">
        <v>1604</v>
      </c>
      <c r="C837" s="278" t="s">
        <v>1603</v>
      </c>
      <c r="D837" s="192">
        <v>0</v>
      </c>
      <c r="E837" s="192">
        <v>0</v>
      </c>
      <c r="F837" s="71" t="str">
        <f t="shared" si="169"/>
        <v>-</v>
      </c>
    </row>
    <row r="838" spans="1:6" ht="12.75" customHeight="1" x14ac:dyDescent="0.25">
      <c r="A838" s="70" t="s">
        <v>1605</v>
      </c>
      <c r="B838" s="65" t="s">
        <v>1606</v>
      </c>
      <c r="C838" s="278" t="s">
        <v>1605</v>
      </c>
      <c r="D838" s="192">
        <v>0</v>
      </c>
      <c r="E838" s="192">
        <v>0</v>
      </c>
      <c r="F838" s="71" t="str">
        <f t="shared" si="169"/>
        <v>-</v>
      </c>
    </row>
    <row r="839" spans="1:6" ht="12.75" customHeight="1" x14ac:dyDescent="0.25">
      <c r="A839" s="63" t="s">
        <v>1607</v>
      </c>
      <c r="B839" s="64" t="s">
        <v>1608</v>
      </c>
      <c r="C839" s="247" t="s">
        <v>1607</v>
      </c>
      <c r="D839" s="194">
        <v>0</v>
      </c>
      <c r="E839" s="194">
        <v>0</v>
      </c>
      <c r="F839" s="45" t="str">
        <f t="shared" si="169"/>
        <v>-</v>
      </c>
    </row>
    <row r="840" spans="1:6" ht="12.75" customHeight="1" x14ac:dyDescent="0.25">
      <c r="A840" s="63" t="s">
        <v>1609</v>
      </c>
      <c r="B840" s="64" t="s">
        <v>1610</v>
      </c>
      <c r="C840" s="247" t="s">
        <v>1609</v>
      </c>
      <c r="D840" s="194">
        <v>0</v>
      </c>
      <c r="E840" s="194">
        <v>0</v>
      </c>
      <c r="F840" s="45" t="str">
        <f t="shared" si="169"/>
        <v>-</v>
      </c>
    </row>
    <row r="841" spans="1:6" ht="12.75" customHeight="1" x14ac:dyDescent="0.25">
      <c r="A841" s="63" t="s">
        <v>1611</v>
      </c>
      <c r="B841" s="64" t="s">
        <v>1612</v>
      </c>
      <c r="C841" s="247" t="s">
        <v>1611</v>
      </c>
      <c r="D841" s="194">
        <v>0</v>
      </c>
      <c r="E841" s="194">
        <v>0</v>
      </c>
      <c r="F841" s="45" t="str">
        <f t="shared" si="169"/>
        <v>-</v>
      </c>
    </row>
    <row r="842" spans="1:6" ht="12.75" customHeight="1" x14ac:dyDescent="0.25">
      <c r="A842" s="63" t="s">
        <v>1613</v>
      </c>
      <c r="B842" s="64" t="s">
        <v>1614</v>
      </c>
      <c r="C842" s="247" t="s">
        <v>1613</v>
      </c>
      <c r="D842" s="194">
        <v>0</v>
      </c>
      <c r="E842" s="194">
        <v>0</v>
      </c>
      <c r="F842" s="45" t="str">
        <f t="shared" si="169"/>
        <v>-</v>
      </c>
    </row>
    <row r="843" spans="1:6" ht="12.75" customHeight="1" x14ac:dyDescent="0.25">
      <c r="A843" s="63" t="s">
        <v>1615</v>
      </c>
      <c r="B843" s="64" t="s">
        <v>1616</v>
      </c>
      <c r="C843" s="247" t="s">
        <v>1615</v>
      </c>
      <c r="D843" s="194">
        <v>63.43</v>
      </c>
      <c r="E843" s="194">
        <v>75.05</v>
      </c>
      <c r="F843" s="45">
        <f t="shared" si="169"/>
        <v>118.31940722055809</v>
      </c>
    </row>
    <row r="844" spans="1:6" ht="12.75" customHeight="1" x14ac:dyDescent="0.25">
      <c r="A844" s="63" t="s">
        <v>1617</v>
      </c>
      <c r="B844" s="64" t="s">
        <v>1618</v>
      </c>
      <c r="C844" s="247" t="s">
        <v>1617</v>
      </c>
      <c r="D844" s="194">
        <v>0</v>
      </c>
      <c r="E844" s="194">
        <v>0</v>
      </c>
      <c r="F844" s="45" t="str">
        <f t="shared" si="169"/>
        <v>-</v>
      </c>
    </row>
    <row r="845" spans="1:6" ht="12.75" customHeight="1" x14ac:dyDescent="0.25">
      <c r="A845" s="63" t="s">
        <v>1619</v>
      </c>
      <c r="B845" s="64" t="s">
        <v>1620</v>
      </c>
      <c r="C845" s="247" t="s">
        <v>1619</v>
      </c>
      <c r="D845" s="194">
        <v>0</v>
      </c>
      <c r="E845" s="194">
        <v>0</v>
      </c>
      <c r="F845" s="45" t="str">
        <f t="shared" si="169"/>
        <v>-</v>
      </c>
    </row>
    <row r="846" spans="1:6" ht="12.75" customHeight="1" x14ac:dyDescent="0.25">
      <c r="A846" s="63">
        <v>37215</v>
      </c>
      <c r="B846" s="64" t="s">
        <v>1621</v>
      </c>
      <c r="C846" s="247" t="s">
        <v>1622</v>
      </c>
      <c r="D846" s="194">
        <v>5850</v>
      </c>
      <c r="E846" s="194">
        <v>2100</v>
      </c>
      <c r="F846" s="45">
        <f t="shared" si="169"/>
        <v>35.897435897435898</v>
      </c>
    </row>
    <row r="847" spans="1:6" ht="23" x14ac:dyDescent="0.25">
      <c r="A847" s="63">
        <v>37216</v>
      </c>
      <c r="B847" s="183" t="s">
        <v>1623</v>
      </c>
      <c r="C847" s="247" t="s">
        <v>1624</v>
      </c>
      <c r="D847" s="194">
        <v>0</v>
      </c>
      <c r="E847" s="194">
        <v>0</v>
      </c>
      <c r="F847" s="45" t="str">
        <f t="shared" si="169"/>
        <v>-</v>
      </c>
    </row>
    <row r="848" spans="1:6" ht="12.75" customHeight="1" x14ac:dyDescent="0.25">
      <c r="A848" s="63">
        <v>37217</v>
      </c>
      <c r="B848" s="64" t="s">
        <v>1625</v>
      </c>
      <c r="C848" s="247" t="s">
        <v>1626</v>
      </c>
      <c r="D848" s="194">
        <v>2000</v>
      </c>
      <c r="E848" s="194">
        <v>2000</v>
      </c>
      <c r="F848" s="45">
        <f t="shared" si="169"/>
        <v>100</v>
      </c>
    </row>
    <row r="849" spans="1:6" ht="12.75" customHeight="1" x14ac:dyDescent="0.25">
      <c r="A849" s="63">
        <v>37218</v>
      </c>
      <c r="B849" s="64" t="s">
        <v>1627</v>
      </c>
      <c r="C849" s="247" t="s">
        <v>1628</v>
      </c>
      <c r="D849" s="194">
        <v>0</v>
      </c>
      <c r="E849" s="194">
        <v>0</v>
      </c>
      <c r="F849" s="45" t="str">
        <f t="shared" si="169"/>
        <v>-</v>
      </c>
    </row>
    <row r="850" spans="1:6" ht="12.75" customHeight="1" x14ac:dyDescent="0.25">
      <c r="A850" s="63">
        <v>37219</v>
      </c>
      <c r="B850" s="64" t="s">
        <v>1629</v>
      </c>
      <c r="C850" s="247" t="s">
        <v>1630</v>
      </c>
      <c r="D850" s="194">
        <v>3400</v>
      </c>
      <c r="E850" s="194">
        <v>25900</v>
      </c>
      <c r="F850" s="45">
        <f t="shared" si="169"/>
        <v>761.76470588235293</v>
      </c>
    </row>
    <row r="851" spans="1:6" ht="12.75" customHeight="1" x14ac:dyDescent="0.25">
      <c r="A851" s="63">
        <v>37221</v>
      </c>
      <c r="B851" s="64" t="s">
        <v>1631</v>
      </c>
      <c r="C851" s="247" t="s">
        <v>1632</v>
      </c>
      <c r="D851" s="194">
        <v>778.05</v>
      </c>
      <c r="E851" s="194">
        <v>790.96</v>
      </c>
      <c r="F851" s="45">
        <f t="shared" si="169"/>
        <v>101.65927639611851</v>
      </c>
    </row>
    <row r="852" spans="1:6" ht="12.75" customHeight="1" x14ac:dyDescent="0.25">
      <c r="A852" s="63" t="s">
        <v>1633</v>
      </c>
      <c r="B852" s="64" t="s">
        <v>1610</v>
      </c>
      <c r="C852" s="247" t="s">
        <v>1633</v>
      </c>
      <c r="D852" s="194">
        <v>0</v>
      </c>
      <c r="E852" s="194">
        <v>0</v>
      </c>
      <c r="F852" s="45" t="str">
        <f t="shared" si="169"/>
        <v>-</v>
      </c>
    </row>
    <row r="853" spans="1:6" ht="12.75" customHeight="1" x14ac:dyDescent="0.25">
      <c r="A853" s="63" t="s">
        <v>1634</v>
      </c>
      <c r="B853" s="64" t="s">
        <v>1635</v>
      </c>
      <c r="C853" s="247" t="s">
        <v>1634</v>
      </c>
      <c r="D853" s="194">
        <v>0</v>
      </c>
      <c r="E853" s="194">
        <v>0</v>
      </c>
      <c r="F853" s="45" t="str">
        <f t="shared" si="169"/>
        <v>-</v>
      </c>
    </row>
    <row r="854" spans="1:6" ht="12.75" customHeight="1" x14ac:dyDescent="0.25">
      <c r="A854" s="63" t="s">
        <v>1636</v>
      </c>
      <c r="B854" s="64" t="s">
        <v>1637</v>
      </c>
      <c r="C854" s="247" t="s">
        <v>1636</v>
      </c>
      <c r="D854" s="194">
        <v>0</v>
      </c>
      <c r="E854" s="194">
        <v>0</v>
      </c>
      <c r="F854" s="45" t="str">
        <f t="shared" si="169"/>
        <v>-</v>
      </c>
    </row>
    <row r="855" spans="1:6" ht="12.75" customHeight="1" x14ac:dyDescent="0.25">
      <c r="A855" s="63" t="s">
        <v>1638</v>
      </c>
      <c r="B855" s="64" t="s">
        <v>1639</v>
      </c>
      <c r="C855" s="247" t="s">
        <v>1638</v>
      </c>
      <c r="D855" s="194">
        <v>0</v>
      </c>
      <c r="E855" s="194">
        <v>2145</v>
      </c>
      <c r="F855" s="45" t="str">
        <f t="shared" si="169"/>
        <v>-</v>
      </c>
    </row>
    <row r="856" spans="1:6" ht="12.75" customHeight="1" x14ac:dyDescent="0.25">
      <c r="A856" s="63">
        <v>38117</v>
      </c>
      <c r="B856" s="64" t="s">
        <v>1640</v>
      </c>
      <c r="C856" s="247" t="s">
        <v>1641</v>
      </c>
      <c r="D856" s="194">
        <v>0</v>
      </c>
      <c r="E856" s="194">
        <v>0</v>
      </c>
      <c r="F856" s="45" t="str">
        <f t="shared" si="169"/>
        <v>-</v>
      </c>
    </row>
    <row r="857" spans="1:6" ht="12.75" customHeight="1" x14ac:dyDescent="0.25">
      <c r="A857" s="63">
        <v>38612</v>
      </c>
      <c r="B857" s="64" t="s">
        <v>1642</v>
      </c>
      <c r="C857" s="247" t="s">
        <v>1643</v>
      </c>
      <c r="D857" s="194">
        <v>0</v>
      </c>
      <c r="E857" s="194">
        <v>0</v>
      </c>
      <c r="F857" s="45" t="str">
        <f t="shared" si="169"/>
        <v>-</v>
      </c>
    </row>
    <row r="858" spans="1:6" ht="12.75" customHeight="1" x14ac:dyDescent="0.25">
      <c r="A858" s="63">
        <v>38613</v>
      </c>
      <c r="B858" s="64" t="s">
        <v>1644</v>
      </c>
      <c r="C858" s="247" t="s">
        <v>1645</v>
      </c>
      <c r="D858" s="194">
        <v>0</v>
      </c>
      <c r="E858" s="194">
        <v>0</v>
      </c>
      <c r="F858" s="45" t="str">
        <f t="shared" si="169"/>
        <v>-</v>
      </c>
    </row>
    <row r="859" spans="1:6" ht="12.75" customHeight="1" x14ac:dyDescent="0.25">
      <c r="A859" s="63">
        <v>38614</v>
      </c>
      <c r="B859" s="64" t="s">
        <v>1646</v>
      </c>
      <c r="C859" s="247" t="s">
        <v>1647</v>
      </c>
      <c r="D859" s="194">
        <v>0</v>
      </c>
      <c r="E859" s="194">
        <v>0</v>
      </c>
      <c r="F859" s="45" t="str">
        <f t="shared" si="169"/>
        <v>-</v>
      </c>
    </row>
    <row r="860" spans="1:6" ht="12.75" customHeight="1" x14ac:dyDescent="0.25">
      <c r="A860" s="63">
        <v>38615</v>
      </c>
      <c r="B860" s="64" t="s">
        <v>1648</v>
      </c>
      <c r="C860" s="247" t="s">
        <v>1649</v>
      </c>
      <c r="D860" s="194">
        <v>0</v>
      </c>
      <c r="E860" s="194">
        <v>0</v>
      </c>
      <c r="F860" s="45" t="str">
        <f t="shared" si="169"/>
        <v>-</v>
      </c>
    </row>
    <row r="861" spans="1:6" ht="12.75" customHeight="1" x14ac:dyDescent="0.25">
      <c r="A861" s="63">
        <v>38622</v>
      </c>
      <c r="B861" s="64" t="s">
        <v>1650</v>
      </c>
      <c r="C861" s="247" t="s">
        <v>1651</v>
      </c>
      <c r="D861" s="194">
        <v>0</v>
      </c>
      <c r="E861" s="194">
        <v>0</v>
      </c>
      <c r="F861" s="45" t="str">
        <f t="shared" si="169"/>
        <v>-</v>
      </c>
    </row>
    <row r="862" spans="1:6" ht="12.75" customHeight="1" x14ac:dyDescent="0.25">
      <c r="A862" s="63">
        <v>38623</v>
      </c>
      <c r="B862" s="64" t="s">
        <v>1652</v>
      </c>
      <c r="C862" s="247" t="s">
        <v>1653</v>
      </c>
      <c r="D862" s="194">
        <v>0</v>
      </c>
      <c r="E862" s="194">
        <v>0</v>
      </c>
      <c r="F862" s="45" t="str">
        <f t="shared" si="169"/>
        <v>-</v>
      </c>
    </row>
    <row r="863" spans="1:6" ht="12.75" customHeight="1" x14ac:dyDescent="0.25">
      <c r="A863" s="63">
        <v>38624</v>
      </c>
      <c r="B863" s="64" t="s">
        <v>1654</v>
      </c>
      <c r="C863" s="247" t="s">
        <v>1655</v>
      </c>
      <c r="D863" s="194">
        <v>0</v>
      </c>
      <c r="E863" s="194">
        <v>0</v>
      </c>
      <c r="F863" s="45" t="str">
        <f t="shared" si="169"/>
        <v>-</v>
      </c>
    </row>
    <row r="864" spans="1:6" ht="12.75" customHeight="1" x14ac:dyDescent="0.25">
      <c r="A864" s="63">
        <v>38625</v>
      </c>
      <c r="B864" s="64" t="s">
        <v>1656</v>
      </c>
      <c r="C864" s="247" t="s">
        <v>1657</v>
      </c>
      <c r="D864" s="194">
        <v>0</v>
      </c>
      <c r="E864" s="194">
        <v>0</v>
      </c>
      <c r="F864" s="45" t="str">
        <f t="shared" si="169"/>
        <v>-</v>
      </c>
    </row>
    <row r="865" spans="1:6" ht="12.75" customHeight="1" x14ac:dyDescent="0.25">
      <c r="A865" s="63" t="s">
        <v>1658</v>
      </c>
      <c r="B865" s="64" t="s">
        <v>1659</v>
      </c>
      <c r="C865" s="247" t="s">
        <v>1658</v>
      </c>
      <c r="D865" s="194">
        <v>0</v>
      </c>
      <c r="E865" s="194">
        <v>0</v>
      </c>
      <c r="F865" s="45" t="str">
        <f t="shared" si="169"/>
        <v>-</v>
      </c>
    </row>
    <row r="866" spans="1:6" ht="12.75" customHeight="1" x14ac:dyDescent="0.25">
      <c r="A866" s="63">
        <v>38631</v>
      </c>
      <c r="B866" s="64" t="s">
        <v>1660</v>
      </c>
      <c r="C866" s="247" t="s">
        <v>1661</v>
      </c>
      <c r="D866" s="194">
        <v>0</v>
      </c>
      <c r="E866" s="194">
        <v>0</v>
      </c>
      <c r="F866" s="45" t="str">
        <f t="shared" si="169"/>
        <v>-</v>
      </c>
    </row>
    <row r="867" spans="1:6" ht="12.75" customHeight="1" x14ac:dyDescent="0.25">
      <c r="A867" s="63">
        <v>38632</v>
      </c>
      <c r="B867" s="64" t="s">
        <v>1662</v>
      </c>
      <c r="C867" s="247" t="s">
        <v>1663</v>
      </c>
      <c r="D867" s="194">
        <v>0</v>
      </c>
      <c r="E867" s="194">
        <v>0</v>
      </c>
      <c r="F867" s="45" t="str">
        <f t="shared" si="169"/>
        <v>-</v>
      </c>
    </row>
    <row r="868" spans="1:6" ht="12.75" customHeight="1" x14ac:dyDescent="0.25">
      <c r="A868" s="63">
        <v>38641</v>
      </c>
      <c r="B868" s="64" t="s">
        <v>1664</v>
      </c>
      <c r="C868" s="247" t="s">
        <v>1665</v>
      </c>
      <c r="D868" s="194">
        <v>0</v>
      </c>
      <c r="E868" s="194">
        <v>0</v>
      </c>
      <c r="F868" s="45" t="str">
        <f t="shared" si="169"/>
        <v>-</v>
      </c>
    </row>
    <row r="869" spans="1:6" ht="12.75" customHeight="1" x14ac:dyDescent="0.25">
      <c r="A869" s="63" t="s">
        <v>1666</v>
      </c>
      <c r="B869" s="64" t="s">
        <v>1667</v>
      </c>
      <c r="C869" s="247" t="s">
        <v>1666</v>
      </c>
      <c r="D869" s="194">
        <v>0</v>
      </c>
      <c r="E869" s="194">
        <v>0</v>
      </c>
      <c r="F869" s="45" t="str">
        <f t="shared" si="169"/>
        <v>-</v>
      </c>
    </row>
    <row r="870" spans="1:6" ht="23" x14ac:dyDescent="0.25">
      <c r="A870" s="63" t="s">
        <v>1668</v>
      </c>
      <c r="B870" s="64" t="s">
        <v>1669</v>
      </c>
      <c r="C870" s="248" t="s">
        <v>1668</v>
      </c>
      <c r="D870" s="194">
        <v>0</v>
      </c>
      <c r="E870" s="194">
        <v>0</v>
      </c>
      <c r="F870" s="45" t="str">
        <f t="shared" si="169"/>
        <v>-</v>
      </c>
    </row>
    <row r="871" spans="1:6" ht="23" x14ac:dyDescent="0.25">
      <c r="A871" s="63" t="s">
        <v>1670</v>
      </c>
      <c r="B871" s="64" t="s">
        <v>1671</v>
      </c>
      <c r="C871" s="248" t="s">
        <v>1670</v>
      </c>
      <c r="D871" s="194">
        <v>0</v>
      </c>
      <c r="E871" s="194">
        <v>0</v>
      </c>
      <c r="F871" s="45" t="str">
        <f t="shared" si="169"/>
        <v>-</v>
      </c>
    </row>
    <row r="872" spans="1:6" ht="12.75" customHeight="1" x14ac:dyDescent="0.25">
      <c r="A872" s="63" t="s">
        <v>1672</v>
      </c>
      <c r="B872" s="64" t="s">
        <v>1673</v>
      </c>
      <c r="C872" s="248" t="s">
        <v>1672</v>
      </c>
      <c r="D872" s="194">
        <v>0</v>
      </c>
      <c r="E872" s="194">
        <v>0</v>
      </c>
      <c r="F872" s="45" t="str">
        <f t="shared" si="169"/>
        <v>-</v>
      </c>
    </row>
    <row r="873" spans="1:6" ht="23" x14ac:dyDescent="0.25">
      <c r="A873" s="63">
        <v>81212</v>
      </c>
      <c r="B873" s="64" t="s">
        <v>1674</v>
      </c>
      <c r="C873" s="247" t="s">
        <v>1675</v>
      </c>
      <c r="D873" s="194">
        <v>0</v>
      </c>
      <c r="E873" s="194">
        <v>0</v>
      </c>
      <c r="F873" s="45" t="str">
        <f t="shared" si="169"/>
        <v>-</v>
      </c>
    </row>
    <row r="874" spans="1:6" ht="12.75" customHeight="1" x14ac:dyDescent="0.25">
      <c r="A874" s="63">
        <v>81322</v>
      </c>
      <c r="B874" s="64" t="s">
        <v>1676</v>
      </c>
      <c r="C874" s="247" t="s">
        <v>1677</v>
      </c>
      <c r="D874" s="194">
        <v>0</v>
      </c>
      <c r="E874" s="194">
        <v>0</v>
      </c>
      <c r="F874" s="45" t="str">
        <f t="shared" si="169"/>
        <v>-</v>
      </c>
    </row>
    <row r="875" spans="1:6" ht="11.5" x14ac:dyDescent="0.25">
      <c r="A875" s="63">
        <v>81332</v>
      </c>
      <c r="B875" s="64" t="s">
        <v>1678</v>
      </c>
      <c r="C875" s="247" t="s">
        <v>1679</v>
      </c>
      <c r="D875" s="194">
        <v>0</v>
      </c>
      <c r="E875" s="194">
        <v>0</v>
      </c>
      <c r="F875" s="45" t="str">
        <f t="shared" si="169"/>
        <v>-</v>
      </c>
    </row>
    <row r="876" spans="1:6" ht="23" x14ac:dyDescent="0.25">
      <c r="A876" s="63">
        <v>81342</v>
      </c>
      <c r="B876" s="64" t="s">
        <v>1680</v>
      </c>
      <c r="C876" s="247" t="s">
        <v>1681</v>
      </c>
      <c r="D876" s="194">
        <v>0</v>
      </c>
      <c r="E876" s="194">
        <v>0</v>
      </c>
      <c r="F876" s="45" t="str">
        <f t="shared" si="169"/>
        <v>-</v>
      </c>
    </row>
    <row r="877" spans="1:6" ht="12.75" customHeight="1" x14ac:dyDescent="0.25">
      <c r="A877" s="63">
        <v>81411</v>
      </c>
      <c r="B877" s="64" t="s">
        <v>1682</v>
      </c>
      <c r="C877" s="247" t="s">
        <v>1683</v>
      </c>
      <c r="D877" s="194">
        <v>0</v>
      </c>
      <c r="E877" s="194">
        <v>0</v>
      </c>
      <c r="F877" s="45" t="str">
        <f t="shared" si="169"/>
        <v>-</v>
      </c>
    </row>
    <row r="878" spans="1:6" ht="12.75" customHeight="1" x14ac:dyDescent="0.25">
      <c r="A878" s="63">
        <v>81412</v>
      </c>
      <c r="B878" s="64" t="s">
        <v>1684</v>
      </c>
      <c r="C878" s="247" t="s">
        <v>1685</v>
      </c>
      <c r="D878" s="194">
        <v>0</v>
      </c>
      <c r="E878" s="194">
        <v>0</v>
      </c>
      <c r="F878" s="45" t="str">
        <f t="shared" si="169"/>
        <v>-</v>
      </c>
    </row>
    <row r="879" spans="1:6" ht="23" x14ac:dyDescent="0.25">
      <c r="A879" s="63">
        <v>81532</v>
      </c>
      <c r="B879" s="183" t="s">
        <v>1686</v>
      </c>
      <c r="C879" s="247" t="s">
        <v>1687</v>
      </c>
      <c r="D879" s="194">
        <v>0</v>
      </c>
      <c r="E879" s="194">
        <v>0</v>
      </c>
      <c r="F879" s="45" t="str">
        <f t="shared" si="169"/>
        <v>-</v>
      </c>
    </row>
    <row r="880" spans="1:6" ht="23" x14ac:dyDescent="0.25">
      <c r="A880" s="63">
        <v>81542</v>
      </c>
      <c r="B880" s="183" t="s">
        <v>1688</v>
      </c>
      <c r="C880" s="247" t="s">
        <v>1689</v>
      </c>
      <c r="D880" s="194">
        <v>0</v>
      </c>
      <c r="E880" s="194">
        <v>0</v>
      </c>
      <c r="F880" s="45" t="str">
        <f t="shared" si="169"/>
        <v>-</v>
      </c>
    </row>
    <row r="881" spans="1:6" ht="23" x14ac:dyDescent="0.25">
      <c r="A881" s="63">
        <v>81552</v>
      </c>
      <c r="B881" s="64" t="s">
        <v>1690</v>
      </c>
      <c r="C881" s="247" t="s">
        <v>1691</v>
      </c>
      <c r="D881" s="194">
        <v>0</v>
      </c>
      <c r="E881" s="194">
        <v>0</v>
      </c>
      <c r="F881" s="45" t="str">
        <f t="shared" si="169"/>
        <v>-</v>
      </c>
    </row>
    <row r="882" spans="1:6" ht="23" x14ac:dyDescent="0.25">
      <c r="A882" s="63">
        <v>81631</v>
      </c>
      <c r="B882" s="183" t="s">
        <v>1692</v>
      </c>
      <c r="C882" s="247" t="s">
        <v>1693</v>
      </c>
      <c r="D882" s="194">
        <v>0</v>
      </c>
      <c r="E882" s="194">
        <v>0</v>
      </c>
      <c r="F882" s="45" t="str">
        <f t="shared" si="169"/>
        <v>-</v>
      </c>
    </row>
    <row r="883" spans="1:6" ht="23" x14ac:dyDescent="0.25">
      <c r="A883" s="63">
        <v>81632</v>
      </c>
      <c r="B883" s="64" t="s">
        <v>1694</v>
      </c>
      <c r="C883" s="247" t="s">
        <v>1695</v>
      </c>
      <c r="D883" s="194">
        <v>0</v>
      </c>
      <c r="E883" s="194">
        <v>0</v>
      </c>
      <c r="F883" s="45" t="str">
        <f t="shared" si="169"/>
        <v>-</v>
      </c>
    </row>
    <row r="884" spans="1:6" ht="12.75" customHeight="1" x14ac:dyDescent="0.25">
      <c r="A884" s="63">
        <v>81641</v>
      </c>
      <c r="B884" s="64" t="s">
        <v>1696</v>
      </c>
      <c r="C884" s="247" t="s">
        <v>1697</v>
      </c>
      <c r="D884" s="194">
        <v>0</v>
      </c>
      <c r="E884" s="194">
        <v>0</v>
      </c>
      <c r="F884" s="45" t="str">
        <f t="shared" si="169"/>
        <v>-</v>
      </c>
    </row>
    <row r="885" spans="1:6" ht="12.75" customHeight="1" x14ac:dyDescent="0.25">
      <c r="A885" s="63">
        <v>81642</v>
      </c>
      <c r="B885" s="64" t="s">
        <v>1698</v>
      </c>
      <c r="C885" s="247" t="s">
        <v>1699</v>
      </c>
      <c r="D885" s="194">
        <v>0</v>
      </c>
      <c r="E885" s="194">
        <v>0</v>
      </c>
      <c r="F885" s="45" t="str">
        <f t="shared" si="169"/>
        <v>-</v>
      </c>
    </row>
    <row r="886" spans="1:6" ht="12.75" customHeight="1" x14ac:dyDescent="0.25">
      <c r="A886" s="63">
        <v>81711</v>
      </c>
      <c r="B886" s="64" t="s">
        <v>1700</v>
      </c>
      <c r="C886" s="247" t="s">
        <v>1701</v>
      </c>
      <c r="D886" s="194">
        <v>0</v>
      </c>
      <c r="E886" s="194">
        <v>0</v>
      </c>
      <c r="F886" s="45" t="str">
        <f t="shared" si="169"/>
        <v>-</v>
      </c>
    </row>
    <row r="887" spans="1:6" ht="12.75" customHeight="1" x14ac:dyDescent="0.25">
      <c r="A887" s="63">
        <v>81712</v>
      </c>
      <c r="B887" s="64" t="s">
        <v>1702</v>
      </c>
      <c r="C887" s="247" t="s">
        <v>1703</v>
      </c>
      <c r="D887" s="194">
        <v>0</v>
      </c>
      <c r="E887" s="194">
        <v>0</v>
      </c>
      <c r="F887" s="45" t="str">
        <f t="shared" si="169"/>
        <v>-</v>
      </c>
    </row>
    <row r="888" spans="1:6" ht="12.75" customHeight="1" x14ac:dyDescent="0.25">
      <c r="A888" s="63">
        <v>81721</v>
      </c>
      <c r="B888" s="64" t="s">
        <v>1704</v>
      </c>
      <c r="C888" s="247" t="s">
        <v>1705</v>
      </c>
      <c r="D888" s="194">
        <v>0</v>
      </c>
      <c r="E888" s="194">
        <v>0</v>
      </c>
      <c r="F888" s="45" t="str">
        <f t="shared" si="169"/>
        <v>-</v>
      </c>
    </row>
    <row r="889" spans="1:6" ht="12.75" customHeight="1" x14ac:dyDescent="0.25">
      <c r="A889" s="63">
        <v>81722</v>
      </c>
      <c r="B889" s="64" t="s">
        <v>1706</v>
      </c>
      <c r="C889" s="247" t="s">
        <v>1707</v>
      </c>
      <c r="D889" s="194">
        <v>0</v>
      </c>
      <c r="E889" s="194">
        <v>0</v>
      </c>
      <c r="F889" s="45" t="str">
        <f t="shared" si="169"/>
        <v>-</v>
      </c>
    </row>
    <row r="890" spans="1:6" ht="12.75" customHeight="1" x14ac:dyDescent="0.25">
      <c r="A890" s="63">
        <v>81731</v>
      </c>
      <c r="B890" s="64" t="s">
        <v>1708</v>
      </c>
      <c r="C890" s="247" t="s">
        <v>1709</v>
      </c>
      <c r="D890" s="194">
        <v>0</v>
      </c>
      <c r="E890" s="194">
        <v>0</v>
      </c>
      <c r="F890" s="45" t="str">
        <f t="shared" si="169"/>
        <v>-</v>
      </c>
    </row>
    <row r="891" spans="1:6" ht="12.75" customHeight="1" x14ac:dyDescent="0.25">
      <c r="A891" s="63">
        <v>81732</v>
      </c>
      <c r="B891" s="64" t="s">
        <v>1710</v>
      </c>
      <c r="C891" s="247" t="s">
        <v>1711</v>
      </c>
      <c r="D891" s="194">
        <v>0</v>
      </c>
      <c r="E891" s="194">
        <v>0</v>
      </c>
      <c r="F891" s="45" t="str">
        <f t="shared" si="169"/>
        <v>-</v>
      </c>
    </row>
    <row r="892" spans="1:6" ht="12.75" customHeight="1" x14ac:dyDescent="0.25">
      <c r="A892" s="63">
        <v>81741</v>
      </c>
      <c r="B892" s="64" t="s">
        <v>1712</v>
      </c>
      <c r="C892" s="247" t="s">
        <v>1713</v>
      </c>
      <c r="D892" s="194">
        <v>0</v>
      </c>
      <c r="E892" s="194">
        <v>0</v>
      </c>
      <c r="F892" s="45" t="str">
        <f t="shared" si="169"/>
        <v>-</v>
      </c>
    </row>
    <row r="893" spans="1:6" ht="12.75" customHeight="1" x14ac:dyDescent="0.25">
      <c r="A893" s="63">
        <v>81742</v>
      </c>
      <c r="B893" s="64" t="s">
        <v>1714</v>
      </c>
      <c r="C893" s="247" t="s">
        <v>1715</v>
      </c>
      <c r="D893" s="194">
        <v>0</v>
      </c>
      <c r="E893" s="194">
        <v>0</v>
      </c>
      <c r="F893" s="45" t="str">
        <f t="shared" si="169"/>
        <v>-</v>
      </c>
    </row>
    <row r="894" spans="1:6" ht="12.75" customHeight="1" x14ac:dyDescent="0.25">
      <c r="A894" s="63">
        <v>81751</v>
      </c>
      <c r="B894" s="64" t="s">
        <v>1716</v>
      </c>
      <c r="C894" s="247" t="s">
        <v>1717</v>
      </c>
      <c r="D894" s="194">
        <v>0</v>
      </c>
      <c r="E894" s="194">
        <v>0</v>
      </c>
      <c r="F894" s="45" t="str">
        <f t="shared" si="169"/>
        <v>-</v>
      </c>
    </row>
    <row r="895" spans="1:6" ht="12.75" customHeight="1" x14ac:dyDescent="0.25">
      <c r="A895" s="63">
        <v>81752</v>
      </c>
      <c r="B895" s="64" t="s">
        <v>1718</v>
      </c>
      <c r="C895" s="247" t="s">
        <v>1719</v>
      </c>
      <c r="D895" s="194">
        <v>0</v>
      </c>
      <c r="E895" s="194">
        <v>0</v>
      </c>
      <c r="F895" s="45" t="str">
        <f t="shared" si="169"/>
        <v>-</v>
      </c>
    </row>
    <row r="896" spans="1:6" ht="23" x14ac:dyDescent="0.25">
      <c r="A896" s="70">
        <v>81761</v>
      </c>
      <c r="B896" s="182" t="s">
        <v>1720</v>
      </c>
      <c r="C896" s="278" t="s">
        <v>1721</v>
      </c>
      <c r="D896" s="192">
        <v>0</v>
      </c>
      <c r="E896" s="192">
        <v>0</v>
      </c>
      <c r="F896" s="71" t="str">
        <f t="shared" si="169"/>
        <v>-</v>
      </c>
    </row>
    <row r="897" spans="1:6" ht="23" x14ac:dyDescent="0.25">
      <c r="A897" s="70">
        <v>81762</v>
      </c>
      <c r="B897" s="182" t="s">
        <v>1722</v>
      </c>
      <c r="C897" s="278" t="s">
        <v>1723</v>
      </c>
      <c r="D897" s="192">
        <v>0</v>
      </c>
      <c r="E897" s="192">
        <v>0</v>
      </c>
      <c r="F897" s="71" t="str">
        <f t="shared" si="169"/>
        <v>-</v>
      </c>
    </row>
    <row r="898" spans="1:6" ht="11.5" x14ac:dyDescent="0.25">
      <c r="A898" s="70">
        <v>81771</v>
      </c>
      <c r="B898" s="65" t="s">
        <v>1724</v>
      </c>
      <c r="C898" s="278" t="s">
        <v>1725</v>
      </c>
      <c r="D898" s="192">
        <v>0</v>
      </c>
      <c r="E898" s="192">
        <v>0</v>
      </c>
      <c r="F898" s="71" t="str">
        <f t="shared" si="169"/>
        <v>-</v>
      </c>
    </row>
    <row r="899" spans="1:6" ht="11.5" x14ac:dyDescent="0.25">
      <c r="A899" s="70">
        <v>81772</v>
      </c>
      <c r="B899" s="65" t="s">
        <v>1726</v>
      </c>
      <c r="C899" s="278" t="s">
        <v>1727</v>
      </c>
      <c r="D899" s="192">
        <v>0</v>
      </c>
      <c r="E899" s="192">
        <v>0</v>
      </c>
      <c r="F899" s="71" t="str">
        <f t="shared" si="169"/>
        <v>-</v>
      </c>
    </row>
    <row r="900" spans="1:6" ht="12.75" customHeight="1" x14ac:dyDescent="0.25">
      <c r="A900" s="70">
        <v>82412</v>
      </c>
      <c r="B900" s="65" t="s">
        <v>1728</v>
      </c>
      <c r="C900" s="278" t="s">
        <v>1729</v>
      </c>
      <c r="D900" s="192">
        <v>0</v>
      </c>
      <c r="E900" s="192">
        <v>0</v>
      </c>
      <c r="F900" s="71" t="str">
        <f t="shared" si="169"/>
        <v>-</v>
      </c>
    </row>
    <row r="901" spans="1:6" ht="12.75" customHeight="1" x14ac:dyDescent="0.25">
      <c r="A901" s="70">
        <v>84132</v>
      </c>
      <c r="B901" s="65" t="s">
        <v>1730</v>
      </c>
      <c r="C901" s="278" t="s">
        <v>1731</v>
      </c>
      <c r="D901" s="192">
        <v>0</v>
      </c>
      <c r="E901" s="192">
        <v>0</v>
      </c>
      <c r="F901" s="71" t="str">
        <f t="shared" si="169"/>
        <v>-</v>
      </c>
    </row>
    <row r="902" spans="1:6" ht="12.75" customHeight="1" x14ac:dyDescent="0.25">
      <c r="A902" s="70">
        <v>84142</v>
      </c>
      <c r="B902" s="65" t="s">
        <v>1732</v>
      </c>
      <c r="C902" s="278" t="s">
        <v>1733</v>
      </c>
      <c r="D902" s="192">
        <v>0</v>
      </c>
      <c r="E902" s="192">
        <v>0</v>
      </c>
      <c r="F902" s="71" t="str">
        <f t="shared" si="169"/>
        <v>-</v>
      </c>
    </row>
    <row r="903" spans="1:6" ht="12.75" customHeight="1" x14ac:dyDescent="0.25">
      <c r="A903" s="70">
        <v>84152</v>
      </c>
      <c r="B903" s="65" t="s">
        <v>1734</v>
      </c>
      <c r="C903" s="278" t="s">
        <v>1735</v>
      </c>
      <c r="D903" s="192">
        <v>0</v>
      </c>
      <c r="E903" s="192">
        <v>0</v>
      </c>
      <c r="F903" s="71" t="str">
        <f t="shared" si="169"/>
        <v>-</v>
      </c>
    </row>
    <row r="904" spans="1:6" ht="12.75" customHeight="1" x14ac:dyDescent="0.25">
      <c r="A904" s="70">
        <v>84162</v>
      </c>
      <c r="B904" s="65" t="s">
        <v>1736</v>
      </c>
      <c r="C904" s="278" t="s">
        <v>1737</v>
      </c>
      <c r="D904" s="192">
        <v>0</v>
      </c>
      <c r="E904" s="192">
        <v>0</v>
      </c>
      <c r="F904" s="71" t="str">
        <f t="shared" si="169"/>
        <v>-</v>
      </c>
    </row>
    <row r="905" spans="1:6" ht="12.75" customHeight="1" x14ac:dyDescent="0.25">
      <c r="A905" s="70">
        <v>84221</v>
      </c>
      <c r="B905" s="65" t="s">
        <v>1738</v>
      </c>
      <c r="C905" s="278" t="s">
        <v>1739</v>
      </c>
      <c r="D905" s="192">
        <v>0</v>
      </c>
      <c r="E905" s="192">
        <v>0</v>
      </c>
      <c r="F905" s="71" t="str">
        <f t="shared" si="169"/>
        <v>-</v>
      </c>
    </row>
    <row r="906" spans="1:6" ht="12.75" customHeight="1" x14ac:dyDescent="0.25">
      <c r="A906" s="70">
        <v>84222</v>
      </c>
      <c r="B906" s="65" t="s">
        <v>1740</v>
      </c>
      <c r="C906" s="278" t="s">
        <v>1741</v>
      </c>
      <c r="D906" s="192">
        <v>0</v>
      </c>
      <c r="E906" s="192">
        <v>0</v>
      </c>
      <c r="F906" s="71" t="str">
        <f t="shared" si="169"/>
        <v>-</v>
      </c>
    </row>
    <row r="907" spans="1:6" ht="12.75" customHeight="1" x14ac:dyDescent="0.25">
      <c r="A907" s="70" t="s">
        <v>1742</v>
      </c>
      <c r="B907" s="65" t="s">
        <v>1743</v>
      </c>
      <c r="C907" s="278" t="s">
        <v>1742</v>
      </c>
      <c r="D907" s="192">
        <v>0</v>
      </c>
      <c r="E907" s="192">
        <v>0</v>
      </c>
      <c r="F907" s="71" t="str">
        <f t="shared" si="169"/>
        <v>-</v>
      </c>
    </row>
    <row r="908" spans="1:6" ht="12.75" customHeight="1" x14ac:dyDescent="0.25">
      <c r="A908" s="70">
        <v>84232</v>
      </c>
      <c r="B908" s="65" t="s">
        <v>1744</v>
      </c>
      <c r="C908" s="278" t="s">
        <v>1745</v>
      </c>
      <c r="D908" s="192">
        <v>0</v>
      </c>
      <c r="E908" s="192">
        <v>0</v>
      </c>
      <c r="F908" s="71" t="str">
        <f t="shared" si="169"/>
        <v>-</v>
      </c>
    </row>
    <row r="909" spans="1:6" ht="11.5" x14ac:dyDescent="0.25">
      <c r="A909" s="70">
        <v>84242</v>
      </c>
      <c r="B909" s="65" t="s">
        <v>1746</v>
      </c>
      <c r="C909" s="278" t="s">
        <v>1747</v>
      </c>
      <c r="D909" s="192">
        <v>0</v>
      </c>
      <c r="E909" s="192">
        <v>0</v>
      </c>
      <c r="F909" s="71" t="str">
        <f t="shared" si="169"/>
        <v>-</v>
      </c>
    </row>
    <row r="910" spans="1:6" ht="11.5" x14ac:dyDescent="0.25">
      <c r="A910" s="70" t="s">
        <v>1748</v>
      </c>
      <c r="B910" s="65" t="s">
        <v>1749</v>
      </c>
      <c r="C910" s="278" t="s">
        <v>1748</v>
      </c>
      <c r="D910" s="192">
        <v>0</v>
      </c>
      <c r="E910" s="192">
        <v>0</v>
      </c>
      <c r="F910" s="71" t="str">
        <f t="shared" si="169"/>
        <v>-</v>
      </c>
    </row>
    <row r="911" spans="1:6" ht="12.75" customHeight="1" x14ac:dyDescent="0.25">
      <c r="A911" s="70">
        <v>84312</v>
      </c>
      <c r="B911" s="65" t="s">
        <v>1750</v>
      </c>
      <c r="C911" s="278" t="s">
        <v>1751</v>
      </c>
      <c r="D911" s="192">
        <v>0</v>
      </c>
      <c r="E911" s="192">
        <v>0</v>
      </c>
      <c r="F911" s="71" t="str">
        <f t="shared" si="169"/>
        <v>-</v>
      </c>
    </row>
    <row r="912" spans="1:6" ht="23" x14ac:dyDescent="0.25">
      <c r="A912" s="70">
        <v>84431</v>
      </c>
      <c r="B912" s="65" t="s">
        <v>1752</v>
      </c>
      <c r="C912" s="278" t="s">
        <v>1753</v>
      </c>
      <c r="D912" s="192">
        <v>0</v>
      </c>
      <c r="E912" s="192">
        <v>0</v>
      </c>
      <c r="F912" s="71" t="str">
        <f t="shared" si="169"/>
        <v>-</v>
      </c>
    </row>
    <row r="913" spans="1:6" ht="11.5" x14ac:dyDescent="0.25">
      <c r="A913" s="70">
        <v>84432</v>
      </c>
      <c r="B913" s="65" t="s">
        <v>1754</v>
      </c>
      <c r="C913" s="278" t="s">
        <v>1755</v>
      </c>
      <c r="D913" s="192">
        <v>0</v>
      </c>
      <c r="E913" s="192">
        <v>0</v>
      </c>
      <c r="F913" s="71" t="str">
        <f t="shared" si="169"/>
        <v>-</v>
      </c>
    </row>
    <row r="914" spans="1:6" ht="11.5" x14ac:dyDescent="0.25">
      <c r="A914" s="70" t="s">
        <v>1756</v>
      </c>
      <c r="B914" s="65" t="s">
        <v>1757</v>
      </c>
      <c r="C914" s="278" t="s">
        <v>1756</v>
      </c>
      <c r="D914" s="192">
        <v>0</v>
      </c>
      <c r="E914" s="192">
        <v>0</v>
      </c>
      <c r="F914" s="71" t="str">
        <f t="shared" si="169"/>
        <v>-</v>
      </c>
    </row>
    <row r="915" spans="1:6" ht="23" x14ac:dyDescent="0.25">
      <c r="A915" s="70">
        <v>84442</v>
      </c>
      <c r="B915" s="65" t="s">
        <v>1758</v>
      </c>
      <c r="C915" s="278" t="s">
        <v>1759</v>
      </c>
      <c r="D915" s="192">
        <v>0</v>
      </c>
      <c r="E915" s="192">
        <v>0</v>
      </c>
      <c r="F915" s="71" t="str">
        <f t="shared" si="169"/>
        <v>-</v>
      </c>
    </row>
    <row r="916" spans="1:6" ht="23" x14ac:dyDescent="0.25">
      <c r="A916" s="70">
        <v>84452</v>
      </c>
      <c r="B916" s="182" t="s">
        <v>1760</v>
      </c>
      <c r="C916" s="278" t="s">
        <v>1761</v>
      </c>
      <c r="D916" s="192">
        <v>0</v>
      </c>
      <c r="E916" s="192">
        <v>0</v>
      </c>
      <c r="F916" s="71" t="str">
        <f t="shared" si="169"/>
        <v>-</v>
      </c>
    </row>
    <row r="917" spans="1:6" ht="23" x14ac:dyDescent="0.25">
      <c r="A917" s="70" t="s">
        <v>1762</v>
      </c>
      <c r="B917" s="182" t="s">
        <v>1763</v>
      </c>
      <c r="C917" s="278" t="s">
        <v>1762</v>
      </c>
      <c r="D917" s="192">
        <v>0</v>
      </c>
      <c r="E917" s="192">
        <v>0</v>
      </c>
      <c r="F917" s="71" t="str">
        <f t="shared" si="169"/>
        <v>-</v>
      </c>
    </row>
    <row r="918" spans="1:6" ht="12.75" customHeight="1" x14ac:dyDescent="0.25">
      <c r="A918" s="70">
        <v>84461</v>
      </c>
      <c r="B918" s="65" t="s">
        <v>1764</v>
      </c>
      <c r="C918" s="278" t="s">
        <v>1765</v>
      </c>
      <c r="D918" s="192">
        <v>0</v>
      </c>
      <c r="E918" s="192">
        <v>0</v>
      </c>
      <c r="F918" s="71" t="str">
        <f t="shared" si="169"/>
        <v>-</v>
      </c>
    </row>
    <row r="919" spans="1:6" ht="12.75" customHeight="1" x14ac:dyDescent="0.25">
      <c r="A919" s="70">
        <v>84462</v>
      </c>
      <c r="B919" s="65" t="s">
        <v>1766</v>
      </c>
      <c r="C919" s="278" t="s">
        <v>1767</v>
      </c>
      <c r="D919" s="192">
        <v>0</v>
      </c>
      <c r="E919" s="192">
        <v>0</v>
      </c>
      <c r="F919" s="71" t="str">
        <f t="shared" si="169"/>
        <v>-</v>
      </c>
    </row>
    <row r="920" spans="1:6" ht="12.75" customHeight="1" x14ac:dyDescent="0.25">
      <c r="A920" s="70" t="s">
        <v>1768</v>
      </c>
      <c r="B920" s="65" t="s">
        <v>1769</v>
      </c>
      <c r="C920" s="278" t="s">
        <v>1768</v>
      </c>
      <c r="D920" s="192">
        <v>0</v>
      </c>
      <c r="E920" s="192">
        <v>0</v>
      </c>
      <c r="F920" s="71" t="str">
        <f t="shared" si="169"/>
        <v>-</v>
      </c>
    </row>
    <row r="921" spans="1:6" ht="12.75" customHeight="1" x14ac:dyDescent="0.25">
      <c r="A921" s="70">
        <v>84472</v>
      </c>
      <c r="B921" s="65" t="s">
        <v>1770</v>
      </c>
      <c r="C921" s="278" t="s">
        <v>1771</v>
      </c>
      <c r="D921" s="192">
        <v>0</v>
      </c>
      <c r="E921" s="192">
        <v>0</v>
      </c>
      <c r="F921" s="71" t="str">
        <f t="shared" si="169"/>
        <v>-</v>
      </c>
    </row>
    <row r="922" spans="1:6" ht="12.75" customHeight="1" x14ac:dyDescent="0.25">
      <c r="A922" s="70">
        <v>84482</v>
      </c>
      <c r="B922" s="65" t="s">
        <v>1772</v>
      </c>
      <c r="C922" s="278" t="s">
        <v>1773</v>
      </c>
      <c r="D922" s="192">
        <v>0</v>
      </c>
      <c r="E922" s="192">
        <v>0</v>
      </c>
      <c r="F922" s="71" t="str">
        <f t="shared" si="169"/>
        <v>-</v>
      </c>
    </row>
    <row r="923" spans="1:6" ht="12.75" customHeight="1" x14ac:dyDescent="0.25">
      <c r="A923" s="70" t="s">
        <v>1774</v>
      </c>
      <c r="B923" s="65" t="s">
        <v>1775</v>
      </c>
      <c r="C923" s="278" t="s">
        <v>1774</v>
      </c>
      <c r="D923" s="192">
        <v>0</v>
      </c>
      <c r="E923" s="192">
        <v>0</v>
      </c>
      <c r="F923" s="71" t="str">
        <f t="shared" si="169"/>
        <v>-</v>
      </c>
    </row>
    <row r="924" spans="1:6" ht="23" x14ac:dyDescent="0.25">
      <c r="A924" s="70">
        <v>84532</v>
      </c>
      <c r="B924" s="65" t="s">
        <v>1776</v>
      </c>
      <c r="C924" s="278" t="s">
        <v>1777</v>
      </c>
      <c r="D924" s="192">
        <v>0</v>
      </c>
      <c r="E924" s="192">
        <v>0</v>
      </c>
      <c r="F924" s="71" t="str">
        <f t="shared" si="169"/>
        <v>-</v>
      </c>
    </row>
    <row r="925" spans="1:6" ht="12.75" customHeight="1" x14ac:dyDescent="0.25">
      <c r="A925" s="70">
        <v>84542</v>
      </c>
      <c r="B925" s="65" t="s">
        <v>1778</v>
      </c>
      <c r="C925" s="278" t="s">
        <v>1779</v>
      </c>
      <c r="D925" s="192">
        <v>0</v>
      </c>
      <c r="E925" s="192">
        <v>0</v>
      </c>
      <c r="F925" s="71" t="str">
        <f t="shared" si="169"/>
        <v>-</v>
      </c>
    </row>
    <row r="926" spans="1:6" ht="12.75" customHeight="1" x14ac:dyDescent="0.25">
      <c r="A926" s="70">
        <v>84552</v>
      </c>
      <c r="B926" s="65" t="s">
        <v>1780</v>
      </c>
      <c r="C926" s="278" t="s">
        <v>1781</v>
      </c>
      <c r="D926" s="192">
        <v>0</v>
      </c>
      <c r="E926" s="192">
        <v>0</v>
      </c>
      <c r="F926" s="71" t="str">
        <f t="shared" si="169"/>
        <v>-</v>
      </c>
    </row>
    <row r="927" spans="1:6" ht="12.75" customHeight="1" x14ac:dyDescent="0.25">
      <c r="A927" s="70">
        <v>84711</v>
      </c>
      <c r="B927" s="65" t="s">
        <v>1782</v>
      </c>
      <c r="C927" s="278" t="s">
        <v>1783</v>
      </c>
      <c r="D927" s="192">
        <v>0</v>
      </c>
      <c r="E927" s="192">
        <v>0</v>
      </c>
      <c r="F927" s="71" t="str">
        <f t="shared" si="169"/>
        <v>-</v>
      </c>
    </row>
    <row r="928" spans="1:6" ht="12.75" customHeight="1" x14ac:dyDescent="0.25">
      <c r="A928" s="70">
        <v>84712</v>
      </c>
      <c r="B928" s="65" t="s">
        <v>1784</v>
      </c>
      <c r="C928" s="278" t="s">
        <v>1785</v>
      </c>
      <c r="D928" s="192">
        <v>0</v>
      </c>
      <c r="E928" s="192">
        <v>0</v>
      </c>
      <c r="F928" s="71" t="str">
        <f t="shared" si="169"/>
        <v>-</v>
      </c>
    </row>
    <row r="929" spans="1:6" ht="12.75" customHeight="1" x14ac:dyDescent="0.25">
      <c r="A929" s="63">
        <v>84721</v>
      </c>
      <c r="B929" s="64" t="s">
        <v>1786</v>
      </c>
      <c r="C929" s="247" t="s">
        <v>1787</v>
      </c>
      <c r="D929" s="194">
        <v>0</v>
      </c>
      <c r="E929" s="194">
        <v>0</v>
      </c>
      <c r="F929" s="45" t="str">
        <f t="shared" si="169"/>
        <v>-</v>
      </c>
    </row>
    <row r="930" spans="1:6" ht="12.75" customHeight="1" x14ac:dyDescent="0.25">
      <c r="A930" s="63">
        <v>84722</v>
      </c>
      <c r="B930" s="64" t="s">
        <v>1788</v>
      </c>
      <c r="C930" s="247" t="s">
        <v>1789</v>
      </c>
      <c r="D930" s="194">
        <v>0</v>
      </c>
      <c r="E930" s="194">
        <v>0</v>
      </c>
      <c r="F930" s="45" t="str">
        <f t="shared" si="169"/>
        <v>-</v>
      </c>
    </row>
    <row r="931" spans="1:6" ht="12.75" customHeight="1" x14ac:dyDescent="0.25">
      <c r="A931" s="63">
        <v>84731</v>
      </c>
      <c r="B931" s="64" t="s">
        <v>1790</v>
      </c>
      <c r="C931" s="247" t="s">
        <v>1791</v>
      </c>
      <c r="D931" s="194">
        <v>0</v>
      </c>
      <c r="E931" s="194">
        <v>0</v>
      </c>
      <c r="F931" s="45" t="str">
        <f t="shared" si="169"/>
        <v>-</v>
      </c>
    </row>
    <row r="932" spans="1:6" ht="12.75" customHeight="1" x14ac:dyDescent="0.25">
      <c r="A932" s="63">
        <v>84732</v>
      </c>
      <c r="B932" s="64" t="s">
        <v>1792</v>
      </c>
      <c r="C932" s="247" t="s">
        <v>1793</v>
      </c>
      <c r="D932" s="194">
        <v>0</v>
      </c>
      <c r="E932" s="194">
        <v>0</v>
      </c>
      <c r="F932" s="45" t="str">
        <f t="shared" si="169"/>
        <v>-</v>
      </c>
    </row>
    <row r="933" spans="1:6" ht="12.75" customHeight="1" x14ac:dyDescent="0.25">
      <c r="A933" s="63">
        <v>84741</v>
      </c>
      <c r="B933" s="64" t="s">
        <v>1794</v>
      </c>
      <c r="C933" s="247" t="s">
        <v>1795</v>
      </c>
      <c r="D933" s="194">
        <v>0</v>
      </c>
      <c r="E933" s="194">
        <v>0</v>
      </c>
      <c r="F933" s="45" t="str">
        <f t="shared" si="169"/>
        <v>-</v>
      </c>
    </row>
    <row r="934" spans="1:6" ht="12.75" customHeight="1" x14ac:dyDescent="0.25">
      <c r="A934" s="63">
        <v>84742</v>
      </c>
      <c r="B934" s="64" t="s">
        <v>1796</v>
      </c>
      <c r="C934" s="247" t="s">
        <v>1797</v>
      </c>
      <c r="D934" s="194">
        <v>0</v>
      </c>
      <c r="E934" s="194">
        <v>0</v>
      </c>
      <c r="F934" s="45" t="str">
        <f t="shared" si="169"/>
        <v>-</v>
      </c>
    </row>
    <row r="935" spans="1:6" ht="12.75" customHeight="1" x14ac:dyDescent="0.25">
      <c r="A935" s="63">
        <v>84751</v>
      </c>
      <c r="B935" s="64" t="s">
        <v>1798</v>
      </c>
      <c r="C935" s="247" t="s">
        <v>1799</v>
      </c>
      <c r="D935" s="194">
        <v>0</v>
      </c>
      <c r="E935" s="194">
        <v>0</v>
      </c>
      <c r="F935" s="45" t="str">
        <f t="shared" si="169"/>
        <v>-</v>
      </c>
    </row>
    <row r="936" spans="1:6" ht="12.75" customHeight="1" x14ac:dyDescent="0.25">
      <c r="A936" s="63">
        <v>84752</v>
      </c>
      <c r="B936" s="64" t="s">
        <v>1800</v>
      </c>
      <c r="C936" s="247" t="s">
        <v>1801</v>
      </c>
      <c r="D936" s="194">
        <v>0</v>
      </c>
      <c r="E936" s="194">
        <v>0</v>
      </c>
      <c r="F936" s="45" t="str">
        <f t="shared" si="169"/>
        <v>-</v>
      </c>
    </row>
    <row r="937" spans="1:6" ht="23" x14ac:dyDescent="0.25">
      <c r="A937" s="70">
        <v>84761</v>
      </c>
      <c r="B937" s="182" t="s">
        <v>1802</v>
      </c>
      <c r="C937" s="278" t="s">
        <v>1803</v>
      </c>
      <c r="D937" s="192">
        <v>0</v>
      </c>
      <c r="E937" s="192">
        <v>0</v>
      </c>
      <c r="F937" s="71" t="str">
        <f t="shared" si="169"/>
        <v>-</v>
      </c>
    </row>
    <row r="938" spans="1:6" ht="23" x14ac:dyDescent="0.25">
      <c r="A938" s="70">
        <v>84762</v>
      </c>
      <c r="B938" s="182" t="s">
        <v>1804</v>
      </c>
      <c r="C938" s="278" t="s">
        <v>1805</v>
      </c>
      <c r="D938" s="192">
        <v>0</v>
      </c>
      <c r="E938" s="192">
        <v>0</v>
      </c>
      <c r="F938" s="71" t="str">
        <f t="shared" si="169"/>
        <v>-</v>
      </c>
    </row>
    <row r="939" spans="1:6" ht="11.5" x14ac:dyDescent="0.25">
      <c r="A939" s="70" t="s">
        <v>1806</v>
      </c>
      <c r="B939" s="65" t="s">
        <v>1807</v>
      </c>
      <c r="C939" s="278" t="s">
        <v>1806</v>
      </c>
      <c r="D939" s="192">
        <v>0</v>
      </c>
      <c r="E939" s="192">
        <v>0</v>
      </c>
      <c r="F939" s="71" t="str">
        <f t="shared" si="169"/>
        <v>-</v>
      </c>
    </row>
    <row r="940" spans="1:6" ht="11.5" x14ac:dyDescent="0.25">
      <c r="A940" s="70" t="s">
        <v>1808</v>
      </c>
      <c r="B940" s="65" t="s">
        <v>1809</v>
      </c>
      <c r="C940" s="278" t="s">
        <v>1808</v>
      </c>
      <c r="D940" s="192">
        <v>0</v>
      </c>
      <c r="E940" s="192">
        <v>0</v>
      </c>
      <c r="F940" s="71" t="str">
        <f t="shared" si="169"/>
        <v>-</v>
      </c>
    </row>
    <row r="941" spans="1:6" ht="12.75" customHeight="1" x14ac:dyDescent="0.25">
      <c r="A941" s="70">
        <v>85412</v>
      </c>
      <c r="B941" s="65" t="s">
        <v>1810</v>
      </c>
      <c r="C941" s="278" t="s">
        <v>1811</v>
      </c>
      <c r="D941" s="192">
        <v>0</v>
      </c>
      <c r="E941" s="192">
        <v>0</v>
      </c>
      <c r="F941" s="71" t="str">
        <f t="shared" si="169"/>
        <v>-</v>
      </c>
    </row>
    <row r="942" spans="1:6" ht="23" x14ac:dyDescent="0.25">
      <c r="A942" s="70">
        <v>51212</v>
      </c>
      <c r="B942" s="182" t="s">
        <v>1812</v>
      </c>
      <c r="C942" s="278" t="s">
        <v>1813</v>
      </c>
      <c r="D942" s="192">
        <v>0</v>
      </c>
      <c r="E942" s="192">
        <v>0</v>
      </c>
      <c r="F942" s="71" t="str">
        <f t="shared" si="169"/>
        <v>-</v>
      </c>
    </row>
    <row r="943" spans="1:6" ht="12.75" customHeight="1" x14ac:dyDescent="0.25">
      <c r="A943" s="63">
        <v>51322</v>
      </c>
      <c r="B943" s="65" t="s">
        <v>1814</v>
      </c>
      <c r="C943" s="247" t="s">
        <v>1815</v>
      </c>
      <c r="D943" s="194">
        <v>0</v>
      </c>
      <c r="E943" s="194">
        <v>0</v>
      </c>
      <c r="F943" s="45" t="str">
        <f t="shared" si="169"/>
        <v>-</v>
      </c>
    </row>
    <row r="944" spans="1:6" ht="12.75" customHeight="1" x14ac:dyDescent="0.25">
      <c r="A944" s="63">
        <v>51332</v>
      </c>
      <c r="B944" s="64" t="s">
        <v>1816</v>
      </c>
      <c r="C944" s="247" t="s">
        <v>1817</v>
      </c>
      <c r="D944" s="194">
        <v>0</v>
      </c>
      <c r="E944" s="194">
        <v>0</v>
      </c>
      <c r="F944" s="45" t="str">
        <f t="shared" si="169"/>
        <v>-</v>
      </c>
    </row>
    <row r="945" spans="1:6" ht="11.5" x14ac:dyDescent="0.25">
      <c r="A945" s="63">
        <v>51342</v>
      </c>
      <c r="B945" s="64" t="s">
        <v>1818</v>
      </c>
      <c r="C945" s="247" t="s">
        <v>1819</v>
      </c>
      <c r="D945" s="194">
        <v>0</v>
      </c>
      <c r="E945" s="194">
        <v>0</v>
      </c>
      <c r="F945" s="45" t="str">
        <f t="shared" si="169"/>
        <v>-</v>
      </c>
    </row>
    <row r="946" spans="1:6" ht="12.75" customHeight="1" x14ac:dyDescent="0.25">
      <c r="A946" s="63">
        <v>51411</v>
      </c>
      <c r="B946" s="64" t="s">
        <v>1820</v>
      </c>
      <c r="C946" s="247" t="s">
        <v>1821</v>
      </c>
      <c r="D946" s="194">
        <v>0</v>
      </c>
      <c r="E946" s="194">
        <v>0</v>
      </c>
      <c r="F946" s="45" t="str">
        <f t="shared" si="169"/>
        <v>-</v>
      </c>
    </row>
    <row r="947" spans="1:6" ht="12.75" customHeight="1" x14ac:dyDescent="0.25">
      <c r="A947" s="63">
        <v>51412</v>
      </c>
      <c r="B947" s="64" t="s">
        <v>1822</v>
      </c>
      <c r="C947" s="247" t="s">
        <v>1823</v>
      </c>
      <c r="D947" s="194">
        <v>0</v>
      </c>
      <c r="E947" s="194">
        <v>0</v>
      </c>
      <c r="F947" s="45" t="str">
        <f t="shared" si="169"/>
        <v>-</v>
      </c>
    </row>
    <row r="948" spans="1:6" ht="11.5" x14ac:dyDescent="0.25">
      <c r="A948" s="63">
        <v>51532</v>
      </c>
      <c r="B948" s="64" t="s">
        <v>1824</v>
      </c>
      <c r="C948" s="247" t="s">
        <v>1825</v>
      </c>
      <c r="D948" s="194">
        <v>0</v>
      </c>
      <c r="E948" s="194">
        <v>0</v>
      </c>
      <c r="F948" s="45" t="str">
        <f t="shared" si="169"/>
        <v>-</v>
      </c>
    </row>
    <row r="949" spans="1:6" ht="23" x14ac:dyDescent="0.25">
      <c r="A949" s="63">
        <v>51542</v>
      </c>
      <c r="B949" s="64" t="s">
        <v>1826</v>
      </c>
      <c r="C949" s="247" t="s">
        <v>1827</v>
      </c>
      <c r="D949" s="194">
        <v>0</v>
      </c>
      <c r="E949" s="194">
        <v>0</v>
      </c>
      <c r="F949" s="45" t="str">
        <f t="shared" si="169"/>
        <v>-</v>
      </c>
    </row>
    <row r="950" spans="1:6" ht="23" x14ac:dyDescent="0.25">
      <c r="A950" s="63">
        <v>51552</v>
      </c>
      <c r="B950" s="183" t="s">
        <v>1828</v>
      </c>
      <c r="C950" s="247" t="s">
        <v>1829</v>
      </c>
      <c r="D950" s="194">
        <v>0</v>
      </c>
      <c r="E950" s="194">
        <v>0</v>
      </c>
      <c r="F950" s="45" t="str">
        <f t="shared" si="169"/>
        <v>-</v>
      </c>
    </row>
    <row r="951" spans="1:6" ht="11.5" x14ac:dyDescent="0.25">
      <c r="A951" s="63">
        <v>51631</v>
      </c>
      <c r="B951" s="64" t="s">
        <v>1830</v>
      </c>
      <c r="C951" s="247" t="s">
        <v>1831</v>
      </c>
      <c r="D951" s="194">
        <v>0</v>
      </c>
      <c r="E951" s="194">
        <v>0</v>
      </c>
      <c r="F951" s="45" t="str">
        <f t="shared" si="169"/>
        <v>-</v>
      </c>
    </row>
    <row r="952" spans="1:6" ht="11.5" x14ac:dyDescent="0.25">
      <c r="A952" s="63">
        <v>51632</v>
      </c>
      <c r="B952" s="64" t="s">
        <v>1832</v>
      </c>
      <c r="C952" s="247" t="s">
        <v>1833</v>
      </c>
      <c r="D952" s="194">
        <v>0</v>
      </c>
      <c r="E952" s="194">
        <v>0</v>
      </c>
      <c r="F952" s="45" t="str">
        <f t="shared" si="169"/>
        <v>-</v>
      </c>
    </row>
    <row r="953" spans="1:6" ht="12.75" customHeight="1" x14ac:dyDescent="0.25">
      <c r="A953" s="63">
        <v>51641</v>
      </c>
      <c r="B953" s="64" t="s">
        <v>1834</v>
      </c>
      <c r="C953" s="247" t="s">
        <v>1835</v>
      </c>
      <c r="D953" s="194">
        <v>0</v>
      </c>
      <c r="E953" s="194">
        <v>0</v>
      </c>
      <c r="F953" s="45" t="str">
        <f t="shared" si="169"/>
        <v>-</v>
      </c>
    </row>
    <row r="954" spans="1:6" ht="12.75" customHeight="1" x14ac:dyDescent="0.25">
      <c r="A954" s="63">
        <v>51642</v>
      </c>
      <c r="B954" s="64" t="s">
        <v>1836</v>
      </c>
      <c r="C954" s="247" t="s">
        <v>1837</v>
      </c>
      <c r="D954" s="194">
        <v>0</v>
      </c>
      <c r="E954" s="194">
        <v>0</v>
      </c>
      <c r="F954" s="45" t="str">
        <f t="shared" si="169"/>
        <v>-</v>
      </c>
    </row>
    <row r="955" spans="1:6" ht="12.75" customHeight="1" x14ac:dyDescent="0.25">
      <c r="A955" s="63">
        <v>51711</v>
      </c>
      <c r="B955" s="64" t="s">
        <v>1838</v>
      </c>
      <c r="C955" s="247" t="s">
        <v>1839</v>
      </c>
      <c r="D955" s="194">
        <v>0</v>
      </c>
      <c r="E955" s="194">
        <v>0</v>
      </c>
      <c r="F955" s="45" t="str">
        <f t="shared" si="169"/>
        <v>-</v>
      </c>
    </row>
    <row r="956" spans="1:6" ht="12.75" customHeight="1" x14ac:dyDescent="0.25">
      <c r="A956" s="63">
        <v>51712</v>
      </c>
      <c r="B956" s="64" t="s">
        <v>1840</v>
      </c>
      <c r="C956" s="247" t="s">
        <v>1841</v>
      </c>
      <c r="D956" s="194">
        <v>0</v>
      </c>
      <c r="E956" s="194">
        <v>0</v>
      </c>
      <c r="F956" s="45" t="str">
        <f t="shared" si="169"/>
        <v>-</v>
      </c>
    </row>
    <row r="957" spans="1:6" ht="12.75" customHeight="1" x14ac:dyDescent="0.25">
      <c r="A957" s="63">
        <v>51721</v>
      </c>
      <c r="B957" s="64" t="s">
        <v>1842</v>
      </c>
      <c r="C957" s="247" t="s">
        <v>1843</v>
      </c>
      <c r="D957" s="194">
        <v>0</v>
      </c>
      <c r="E957" s="194">
        <v>0</v>
      </c>
      <c r="F957" s="45" t="str">
        <f t="shared" si="169"/>
        <v>-</v>
      </c>
    </row>
    <row r="958" spans="1:6" ht="12.75" customHeight="1" x14ac:dyDescent="0.25">
      <c r="A958" s="63">
        <v>51722</v>
      </c>
      <c r="B958" s="64" t="s">
        <v>1844</v>
      </c>
      <c r="C958" s="247" t="s">
        <v>1845</v>
      </c>
      <c r="D958" s="194">
        <v>0</v>
      </c>
      <c r="E958" s="194">
        <v>0</v>
      </c>
      <c r="F958" s="45" t="str">
        <f t="shared" si="169"/>
        <v>-</v>
      </c>
    </row>
    <row r="959" spans="1:6" ht="12.75" customHeight="1" x14ac:dyDescent="0.25">
      <c r="A959" s="63">
        <v>51731</v>
      </c>
      <c r="B959" s="64" t="s">
        <v>1846</v>
      </c>
      <c r="C959" s="247" t="s">
        <v>1847</v>
      </c>
      <c r="D959" s="194">
        <v>0</v>
      </c>
      <c r="E959" s="194">
        <v>0</v>
      </c>
      <c r="F959" s="45" t="str">
        <f t="shared" si="169"/>
        <v>-</v>
      </c>
    </row>
    <row r="960" spans="1:6" ht="12.75" customHeight="1" x14ac:dyDescent="0.25">
      <c r="A960" s="63">
        <v>51732</v>
      </c>
      <c r="B960" s="64" t="s">
        <v>1848</v>
      </c>
      <c r="C960" s="247" t="s">
        <v>1849</v>
      </c>
      <c r="D960" s="194">
        <v>0</v>
      </c>
      <c r="E960" s="194">
        <v>0</v>
      </c>
      <c r="F960" s="45" t="str">
        <f t="shared" si="169"/>
        <v>-</v>
      </c>
    </row>
    <row r="961" spans="1:6" ht="12.75" customHeight="1" x14ac:dyDescent="0.25">
      <c r="A961" s="63">
        <v>51741</v>
      </c>
      <c r="B961" s="64" t="s">
        <v>1850</v>
      </c>
      <c r="C961" s="247" t="s">
        <v>1851</v>
      </c>
      <c r="D961" s="194">
        <v>0</v>
      </c>
      <c r="E961" s="194">
        <v>0</v>
      </c>
      <c r="F961" s="45" t="str">
        <f t="shared" si="169"/>
        <v>-</v>
      </c>
    </row>
    <row r="962" spans="1:6" ht="12.75" customHeight="1" x14ac:dyDescent="0.25">
      <c r="A962" s="63">
        <v>51742</v>
      </c>
      <c r="B962" s="64" t="s">
        <v>1852</v>
      </c>
      <c r="C962" s="247" t="s">
        <v>1853</v>
      </c>
      <c r="D962" s="194">
        <v>0</v>
      </c>
      <c r="E962" s="194">
        <v>0</v>
      </c>
      <c r="F962" s="45" t="str">
        <f t="shared" si="169"/>
        <v>-</v>
      </c>
    </row>
    <row r="963" spans="1:6" ht="12.75" customHeight="1" x14ac:dyDescent="0.25">
      <c r="A963" s="63">
        <v>51751</v>
      </c>
      <c r="B963" s="64" t="s">
        <v>1854</v>
      </c>
      <c r="C963" s="247" t="s">
        <v>1855</v>
      </c>
      <c r="D963" s="194">
        <v>0</v>
      </c>
      <c r="E963" s="194">
        <v>0</v>
      </c>
      <c r="F963" s="45" t="str">
        <f t="shared" si="169"/>
        <v>-</v>
      </c>
    </row>
    <row r="964" spans="1:6" ht="12.75" customHeight="1" x14ac:dyDescent="0.25">
      <c r="A964" s="63">
        <v>51752</v>
      </c>
      <c r="B964" s="64" t="s">
        <v>1856</v>
      </c>
      <c r="C964" s="247" t="s">
        <v>1857</v>
      </c>
      <c r="D964" s="194">
        <v>0</v>
      </c>
      <c r="E964" s="194">
        <v>0</v>
      </c>
      <c r="F964" s="45" t="str">
        <f t="shared" si="169"/>
        <v>-</v>
      </c>
    </row>
    <row r="965" spans="1:6" ht="23" x14ac:dyDescent="0.25">
      <c r="A965" s="63">
        <v>51761</v>
      </c>
      <c r="B965" s="65" t="s">
        <v>1858</v>
      </c>
      <c r="C965" s="247" t="s">
        <v>1859</v>
      </c>
      <c r="D965" s="194">
        <v>0</v>
      </c>
      <c r="E965" s="194">
        <v>0</v>
      </c>
      <c r="F965" s="45" t="str">
        <f t="shared" si="169"/>
        <v>-</v>
      </c>
    </row>
    <row r="966" spans="1:6" ht="23" x14ac:dyDescent="0.25">
      <c r="A966" s="70">
        <v>51762</v>
      </c>
      <c r="B966" s="65" t="s">
        <v>1860</v>
      </c>
      <c r="C966" s="278" t="s">
        <v>1861</v>
      </c>
      <c r="D966" s="192">
        <v>0</v>
      </c>
      <c r="E966" s="192">
        <v>0</v>
      </c>
      <c r="F966" s="71" t="str">
        <f t="shared" si="169"/>
        <v>-</v>
      </c>
    </row>
    <row r="967" spans="1:6" ht="11.5" x14ac:dyDescent="0.25">
      <c r="A967" s="70">
        <v>51771</v>
      </c>
      <c r="B967" s="65" t="s">
        <v>1862</v>
      </c>
      <c r="C967" s="278" t="s">
        <v>1863</v>
      </c>
      <c r="D967" s="192">
        <v>0</v>
      </c>
      <c r="E967" s="192">
        <v>0</v>
      </c>
      <c r="F967" s="71" t="str">
        <f t="shared" si="169"/>
        <v>-</v>
      </c>
    </row>
    <row r="968" spans="1:6" ht="11.5" x14ac:dyDescent="0.25">
      <c r="A968" s="70">
        <v>51772</v>
      </c>
      <c r="B968" s="65" t="s">
        <v>1864</v>
      </c>
      <c r="C968" s="278" t="s">
        <v>1865</v>
      </c>
      <c r="D968" s="192">
        <v>0</v>
      </c>
      <c r="E968" s="192">
        <v>0</v>
      </c>
      <c r="F968" s="71" t="str">
        <f t="shared" si="169"/>
        <v>-</v>
      </c>
    </row>
    <row r="969" spans="1:6" ht="11.5" x14ac:dyDescent="0.25">
      <c r="A969" s="70">
        <v>54132</v>
      </c>
      <c r="B969" s="65" t="s">
        <v>1866</v>
      </c>
      <c r="C969" s="278" t="s">
        <v>1867</v>
      </c>
      <c r="D969" s="192">
        <v>0</v>
      </c>
      <c r="E969" s="192">
        <v>0</v>
      </c>
      <c r="F969" s="71" t="str">
        <f t="shared" si="169"/>
        <v>-</v>
      </c>
    </row>
    <row r="970" spans="1:6" ht="11.5" x14ac:dyDescent="0.25">
      <c r="A970" s="63">
        <v>54142</v>
      </c>
      <c r="B970" s="65" t="s">
        <v>1868</v>
      </c>
      <c r="C970" s="247" t="s">
        <v>1869</v>
      </c>
      <c r="D970" s="194">
        <v>0</v>
      </c>
      <c r="E970" s="194">
        <v>0</v>
      </c>
      <c r="F970" s="45" t="str">
        <f t="shared" si="169"/>
        <v>-</v>
      </c>
    </row>
    <row r="971" spans="1:6" ht="12.75" customHeight="1" x14ac:dyDescent="0.25">
      <c r="A971" s="63">
        <v>54152</v>
      </c>
      <c r="B971" s="65" t="s">
        <v>1870</v>
      </c>
      <c r="C971" s="247" t="s">
        <v>1871</v>
      </c>
      <c r="D971" s="194">
        <v>0</v>
      </c>
      <c r="E971" s="194">
        <v>0</v>
      </c>
      <c r="F971" s="45" t="str">
        <f t="shared" si="169"/>
        <v>-</v>
      </c>
    </row>
    <row r="972" spans="1:6" ht="11.5" x14ac:dyDescent="0.25">
      <c r="A972" s="63">
        <v>54162</v>
      </c>
      <c r="B972" s="65" t="s">
        <v>1872</v>
      </c>
      <c r="C972" s="247" t="s">
        <v>1873</v>
      </c>
      <c r="D972" s="194">
        <v>0</v>
      </c>
      <c r="E972" s="194">
        <v>0</v>
      </c>
      <c r="F972" s="45" t="str">
        <f t="shared" si="169"/>
        <v>-</v>
      </c>
    </row>
    <row r="973" spans="1:6" ht="23" x14ac:dyDescent="0.25">
      <c r="A973" s="63">
        <v>54221</v>
      </c>
      <c r="B973" s="182" t="s">
        <v>1874</v>
      </c>
      <c r="C973" s="247" t="s">
        <v>1875</v>
      </c>
      <c r="D973" s="194">
        <v>0</v>
      </c>
      <c r="E973" s="194">
        <v>0</v>
      </c>
      <c r="F973" s="45" t="str">
        <f t="shared" si="169"/>
        <v>-</v>
      </c>
    </row>
    <row r="974" spans="1:6" ht="23" x14ac:dyDescent="0.25">
      <c r="A974" s="70">
        <v>54222</v>
      </c>
      <c r="B974" s="182" t="s">
        <v>1876</v>
      </c>
      <c r="C974" s="278" t="s">
        <v>1877</v>
      </c>
      <c r="D974" s="192">
        <v>0</v>
      </c>
      <c r="E974" s="192">
        <v>0</v>
      </c>
      <c r="F974" s="71" t="str">
        <f t="shared" si="169"/>
        <v>-</v>
      </c>
    </row>
    <row r="975" spans="1:6" ht="11.5" x14ac:dyDescent="0.25">
      <c r="A975" s="70" t="s">
        <v>1878</v>
      </c>
      <c r="B975" s="65" t="s">
        <v>1879</v>
      </c>
      <c r="C975" s="278" t="s">
        <v>1878</v>
      </c>
      <c r="D975" s="192">
        <v>0</v>
      </c>
      <c r="E975" s="192">
        <v>0</v>
      </c>
      <c r="F975" s="71" t="str">
        <f t="shared" si="169"/>
        <v>-</v>
      </c>
    </row>
    <row r="976" spans="1:6" ht="23" x14ac:dyDescent="0.25">
      <c r="A976" s="70">
        <v>54232</v>
      </c>
      <c r="B976" s="182" t="s">
        <v>1880</v>
      </c>
      <c r="C976" s="278" t="s">
        <v>1881</v>
      </c>
      <c r="D976" s="192">
        <v>0</v>
      </c>
      <c r="E976" s="192">
        <v>0</v>
      </c>
      <c r="F976" s="71" t="str">
        <f t="shared" si="169"/>
        <v>-</v>
      </c>
    </row>
    <row r="977" spans="1:6" ht="23" x14ac:dyDescent="0.25">
      <c r="A977" s="70">
        <v>54242</v>
      </c>
      <c r="B977" s="65" t="s">
        <v>1882</v>
      </c>
      <c r="C977" s="278" t="s">
        <v>1883</v>
      </c>
      <c r="D977" s="192">
        <v>0</v>
      </c>
      <c r="E977" s="192">
        <v>0</v>
      </c>
      <c r="F977" s="71" t="str">
        <f t="shared" si="169"/>
        <v>-</v>
      </c>
    </row>
    <row r="978" spans="1:6" ht="23" x14ac:dyDescent="0.25">
      <c r="A978" s="70" t="s">
        <v>1884</v>
      </c>
      <c r="B978" s="65" t="s">
        <v>1885</v>
      </c>
      <c r="C978" s="278" t="s">
        <v>1884</v>
      </c>
      <c r="D978" s="192">
        <v>0</v>
      </c>
      <c r="E978" s="192">
        <v>0</v>
      </c>
      <c r="F978" s="71" t="str">
        <f t="shared" si="169"/>
        <v>-</v>
      </c>
    </row>
    <row r="979" spans="1:6" ht="23" x14ac:dyDescent="0.25">
      <c r="A979" s="70">
        <v>54312</v>
      </c>
      <c r="B979" s="182" t="s">
        <v>1886</v>
      </c>
      <c r="C979" s="278" t="s">
        <v>1887</v>
      </c>
      <c r="D979" s="192">
        <v>0</v>
      </c>
      <c r="E979" s="192">
        <v>0</v>
      </c>
      <c r="F979" s="71" t="str">
        <f t="shared" si="169"/>
        <v>-</v>
      </c>
    </row>
    <row r="980" spans="1:6" ht="23" x14ac:dyDescent="0.25">
      <c r="A980" s="70">
        <v>54431</v>
      </c>
      <c r="B980" s="65" t="s">
        <v>1888</v>
      </c>
      <c r="C980" s="278" t="s">
        <v>1889</v>
      </c>
      <c r="D980" s="192">
        <v>0</v>
      </c>
      <c r="E980" s="192">
        <v>0</v>
      </c>
      <c r="F980" s="71" t="str">
        <f t="shared" si="169"/>
        <v>-</v>
      </c>
    </row>
    <row r="981" spans="1:6" ht="23" x14ac:dyDescent="0.25">
      <c r="A981" s="70">
        <v>54432</v>
      </c>
      <c r="B981" s="65" t="s">
        <v>1890</v>
      </c>
      <c r="C981" s="278" t="s">
        <v>1891</v>
      </c>
      <c r="D981" s="192">
        <v>0</v>
      </c>
      <c r="E981" s="192">
        <v>0</v>
      </c>
      <c r="F981" s="71" t="str">
        <f t="shared" si="169"/>
        <v>-</v>
      </c>
    </row>
    <row r="982" spans="1:6" ht="23" x14ac:dyDescent="0.25">
      <c r="A982" s="70" t="s">
        <v>1892</v>
      </c>
      <c r="B982" s="65" t="s">
        <v>1893</v>
      </c>
      <c r="C982" s="278" t="s">
        <v>1892</v>
      </c>
      <c r="D982" s="192">
        <v>0</v>
      </c>
      <c r="E982" s="192">
        <v>0</v>
      </c>
      <c r="F982" s="71" t="str">
        <f t="shared" si="169"/>
        <v>-</v>
      </c>
    </row>
    <row r="983" spans="1:6" ht="23" x14ac:dyDescent="0.25">
      <c r="A983" s="70">
        <v>54442</v>
      </c>
      <c r="B983" s="65" t="s">
        <v>1894</v>
      </c>
      <c r="C983" s="278" t="s">
        <v>1895</v>
      </c>
      <c r="D983" s="192">
        <v>0</v>
      </c>
      <c r="E983" s="192">
        <v>0</v>
      </c>
      <c r="F983" s="71" t="str">
        <f t="shared" si="169"/>
        <v>-</v>
      </c>
    </row>
    <row r="984" spans="1:6" ht="23" x14ac:dyDescent="0.25">
      <c r="A984" s="70">
        <v>54452</v>
      </c>
      <c r="B984" s="65" t="s">
        <v>1896</v>
      </c>
      <c r="C984" s="278" t="s">
        <v>1897</v>
      </c>
      <c r="D984" s="192">
        <v>0</v>
      </c>
      <c r="E984" s="192">
        <v>0</v>
      </c>
      <c r="F984" s="71" t="str">
        <f t="shared" si="169"/>
        <v>-</v>
      </c>
    </row>
    <row r="985" spans="1:6" ht="23" x14ac:dyDescent="0.25">
      <c r="A985" s="70" t="s">
        <v>1898</v>
      </c>
      <c r="B985" s="65" t="s">
        <v>1899</v>
      </c>
      <c r="C985" s="278" t="s">
        <v>1898</v>
      </c>
      <c r="D985" s="192">
        <v>0</v>
      </c>
      <c r="E985" s="192">
        <v>0</v>
      </c>
      <c r="F985" s="71" t="str">
        <f t="shared" si="169"/>
        <v>-</v>
      </c>
    </row>
    <row r="986" spans="1:6" ht="23" x14ac:dyDescent="0.25">
      <c r="A986" s="70">
        <v>54461</v>
      </c>
      <c r="B986" s="65" t="s">
        <v>1900</v>
      </c>
      <c r="C986" s="278" t="s">
        <v>1901</v>
      </c>
      <c r="D986" s="192">
        <v>0</v>
      </c>
      <c r="E986" s="192">
        <v>0</v>
      </c>
      <c r="F986" s="71" t="str">
        <f t="shared" si="169"/>
        <v>-</v>
      </c>
    </row>
    <row r="987" spans="1:6" ht="11.5" x14ac:dyDescent="0.25">
      <c r="A987" s="70">
        <v>54462</v>
      </c>
      <c r="B987" s="65" t="s">
        <v>1902</v>
      </c>
      <c r="C987" s="278" t="s">
        <v>1903</v>
      </c>
      <c r="D987" s="192">
        <v>0</v>
      </c>
      <c r="E987" s="192">
        <v>0</v>
      </c>
      <c r="F987" s="71" t="str">
        <f t="shared" si="169"/>
        <v>-</v>
      </c>
    </row>
    <row r="988" spans="1:6" ht="11.5" x14ac:dyDescent="0.25">
      <c r="A988" s="70" t="s">
        <v>1904</v>
      </c>
      <c r="B988" s="65" t="s">
        <v>1905</v>
      </c>
      <c r="C988" s="278" t="s">
        <v>1904</v>
      </c>
      <c r="D988" s="192">
        <v>0</v>
      </c>
      <c r="E988" s="192">
        <v>0</v>
      </c>
      <c r="F988" s="71" t="str">
        <f t="shared" si="169"/>
        <v>-</v>
      </c>
    </row>
    <row r="989" spans="1:6" ht="23" x14ac:dyDescent="0.25">
      <c r="A989" s="70">
        <v>54472</v>
      </c>
      <c r="B989" s="182" t="s">
        <v>1906</v>
      </c>
      <c r="C989" s="278" t="s">
        <v>1907</v>
      </c>
      <c r="D989" s="192">
        <v>0</v>
      </c>
      <c r="E989" s="192">
        <v>0</v>
      </c>
      <c r="F989" s="71" t="str">
        <f t="shared" si="169"/>
        <v>-</v>
      </c>
    </row>
    <row r="990" spans="1:6" ht="23" x14ac:dyDescent="0.25">
      <c r="A990" s="70">
        <v>54482</v>
      </c>
      <c r="B990" s="182" t="s">
        <v>1908</v>
      </c>
      <c r="C990" s="278" t="s">
        <v>1909</v>
      </c>
      <c r="D990" s="192">
        <v>0</v>
      </c>
      <c r="E990" s="192">
        <v>0</v>
      </c>
      <c r="F990" s="71" t="str">
        <f t="shared" si="169"/>
        <v>-</v>
      </c>
    </row>
    <row r="991" spans="1:6" ht="23" x14ac:dyDescent="0.25">
      <c r="A991" s="70" t="s">
        <v>1910</v>
      </c>
      <c r="B991" s="182" t="s">
        <v>1911</v>
      </c>
      <c r="C991" s="278" t="s">
        <v>1910</v>
      </c>
      <c r="D991" s="192">
        <v>0</v>
      </c>
      <c r="E991" s="192">
        <v>0</v>
      </c>
      <c r="F991" s="71" t="str">
        <f t="shared" si="169"/>
        <v>-</v>
      </c>
    </row>
    <row r="992" spans="1:6" ht="23" x14ac:dyDescent="0.25">
      <c r="A992" s="70">
        <v>54532</v>
      </c>
      <c r="B992" s="65" t="s">
        <v>1912</v>
      </c>
      <c r="C992" s="278" t="s">
        <v>1913</v>
      </c>
      <c r="D992" s="192">
        <v>0</v>
      </c>
      <c r="E992" s="192">
        <v>0</v>
      </c>
      <c r="F992" s="71" t="str">
        <f t="shared" si="169"/>
        <v>-</v>
      </c>
    </row>
    <row r="993" spans="1:6" ht="12.75" customHeight="1" x14ac:dyDescent="0.25">
      <c r="A993" s="70">
        <v>54542</v>
      </c>
      <c r="B993" s="65" t="s">
        <v>1914</v>
      </c>
      <c r="C993" s="278" t="s">
        <v>1915</v>
      </c>
      <c r="D993" s="192">
        <v>0</v>
      </c>
      <c r="E993" s="192">
        <v>0</v>
      </c>
      <c r="F993" s="71" t="str">
        <f t="shared" si="169"/>
        <v>-</v>
      </c>
    </row>
    <row r="994" spans="1:6" ht="23" x14ac:dyDescent="0.25">
      <c r="A994" s="70">
        <v>54552</v>
      </c>
      <c r="B994" s="65" t="s">
        <v>1916</v>
      </c>
      <c r="C994" s="278" t="s">
        <v>1917</v>
      </c>
      <c r="D994" s="192">
        <v>0</v>
      </c>
      <c r="E994" s="192">
        <v>0</v>
      </c>
      <c r="F994" s="71" t="str">
        <f t="shared" si="169"/>
        <v>-</v>
      </c>
    </row>
    <row r="995" spans="1:6" ht="12.75" customHeight="1" x14ac:dyDescent="0.25">
      <c r="A995" s="70">
        <v>54711</v>
      </c>
      <c r="B995" s="65" t="s">
        <v>1918</v>
      </c>
      <c r="C995" s="278" t="s">
        <v>1919</v>
      </c>
      <c r="D995" s="192">
        <v>0</v>
      </c>
      <c r="E995" s="192">
        <v>0</v>
      </c>
      <c r="F995" s="71" t="str">
        <f t="shared" si="169"/>
        <v>-</v>
      </c>
    </row>
    <row r="996" spans="1:6" ht="12.75" customHeight="1" x14ac:dyDescent="0.25">
      <c r="A996" s="70">
        <v>54712</v>
      </c>
      <c r="B996" s="65" t="s">
        <v>1920</v>
      </c>
      <c r="C996" s="278" t="s">
        <v>1921</v>
      </c>
      <c r="D996" s="192">
        <v>0</v>
      </c>
      <c r="E996" s="192">
        <v>0</v>
      </c>
      <c r="F996" s="71" t="str">
        <f t="shared" si="169"/>
        <v>-</v>
      </c>
    </row>
    <row r="997" spans="1:6" ht="12.75" customHeight="1" x14ac:dyDescent="0.25">
      <c r="A997" s="70">
        <v>54721</v>
      </c>
      <c r="B997" s="65" t="s">
        <v>1922</v>
      </c>
      <c r="C997" s="278" t="s">
        <v>1923</v>
      </c>
      <c r="D997" s="192">
        <v>0</v>
      </c>
      <c r="E997" s="192">
        <v>0</v>
      </c>
      <c r="F997" s="71" t="str">
        <f t="shared" si="169"/>
        <v>-</v>
      </c>
    </row>
    <row r="998" spans="1:6" ht="12.75" customHeight="1" x14ac:dyDescent="0.25">
      <c r="A998" s="70">
        <v>54722</v>
      </c>
      <c r="B998" s="65" t="s">
        <v>1924</v>
      </c>
      <c r="C998" s="278" t="s">
        <v>1925</v>
      </c>
      <c r="D998" s="192">
        <v>0</v>
      </c>
      <c r="E998" s="192">
        <v>0</v>
      </c>
      <c r="F998" s="71" t="str">
        <f t="shared" si="169"/>
        <v>-</v>
      </c>
    </row>
    <row r="999" spans="1:6" ht="12.75" customHeight="1" x14ac:dyDescent="0.25">
      <c r="A999" s="70">
        <v>54731</v>
      </c>
      <c r="B999" s="65" t="s">
        <v>1926</v>
      </c>
      <c r="C999" s="278" t="s">
        <v>1927</v>
      </c>
      <c r="D999" s="192">
        <v>0</v>
      </c>
      <c r="E999" s="192">
        <v>0</v>
      </c>
      <c r="F999" s="71" t="str">
        <f t="shared" si="169"/>
        <v>-</v>
      </c>
    </row>
    <row r="1000" spans="1:6" ht="12.75" customHeight="1" x14ac:dyDescent="0.25">
      <c r="A1000" s="70">
        <v>54732</v>
      </c>
      <c r="B1000" s="65" t="s">
        <v>1928</v>
      </c>
      <c r="C1000" s="278" t="s">
        <v>1929</v>
      </c>
      <c r="D1000" s="192">
        <v>0</v>
      </c>
      <c r="E1000" s="192">
        <v>0</v>
      </c>
      <c r="F1000" s="71" t="str">
        <f t="shared" si="169"/>
        <v>-</v>
      </c>
    </row>
    <row r="1001" spans="1:6" ht="12.75" customHeight="1" x14ac:dyDescent="0.25">
      <c r="A1001" s="70">
        <v>54741</v>
      </c>
      <c r="B1001" s="65" t="s">
        <v>1930</v>
      </c>
      <c r="C1001" s="278" t="s">
        <v>1931</v>
      </c>
      <c r="D1001" s="192">
        <v>0</v>
      </c>
      <c r="E1001" s="192">
        <v>0</v>
      </c>
      <c r="F1001" s="71" t="str">
        <f t="shared" si="169"/>
        <v>-</v>
      </c>
    </row>
    <row r="1002" spans="1:6" ht="12.75" customHeight="1" x14ac:dyDescent="0.25">
      <c r="A1002" s="70">
        <v>54742</v>
      </c>
      <c r="B1002" s="65" t="s">
        <v>1932</v>
      </c>
      <c r="C1002" s="278" t="s">
        <v>1933</v>
      </c>
      <c r="D1002" s="192">
        <v>0</v>
      </c>
      <c r="E1002" s="192">
        <v>0</v>
      </c>
      <c r="F1002" s="71" t="str">
        <f t="shared" si="169"/>
        <v>-</v>
      </c>
    </row>
    <row r="1003" spans="1:6" ht="11.5" x14ac:dyDescent="0.25">
      <c r="A1003" s="70">
        <v>54751</v>
      </c>
      <c r="B1003" s="65" t="s">
        <v>1934</v>
      </c>
      <c r="C1003" s="278" t="s">
        <v>1935</v>
      </c>
      <c r="D1003" s="192">
        <v>0</v>
      </c>
      <c r="E1003" s="192">
        <v>0</v>
      </c>
      <c r="F1003" s="71" t="str">
        <f t="shared" si="169"/>
        <v>-</v>
      </c>
    </row>
    <row r="1004" spans="1:6" ht="11.5" x14ac:dyDescent="0.25">
      <c r="A1004" s="70">
        <v>54752</v>
      </c>
      <c r="B1004" s="65" t="s">
        <v>1936</v>
      </c>
      <c r="C1004" s="278" t="s">
        <v>1937</v>
      </c>
      <c r="D1004" s="192">
        <v>0</v>
      </c>
      <c r="E1004" s="192">
        <v>0</v>
      </c>
      <c r="F1004" s="71" t="str">
        <f t="shared" si="169"/>
        <v>-</v>
      </c>
    </row>
    <row r="1005" spans="1:6" ht="23" x14ac:dyDescent="0.25">
      <c r="A1005" s="70">
        <v>54761</v>
      </c>
      <c r="B1005" s="65" t="s">
        <v>1938</v>
      </c>
      <c r="C1005" s="278" t="s">
        <v>1939</v>
      </c>
      <c r="D1005" s="192">
        <v>0</v>
      </c>
      <c r="E1005" s="192">
        <v>0</v>
      </c>
      <c r="F1005" s="71" t="str">
        <f t="shared" si="169"/>
        <v>-</v>
      </c>
    </row>
    <row r="1006" spans="1:6" ht="23" x14ac:dyDescent="0.25">
      <c r="A1006" s="70">
        <v>54762</v>
      </c>
      <c r="B1006" s="65" t="s">
        <v>1940</v>
      </c>
      <c r="C1006" s="278" t="s">
        <v>1941</v>
      </c>
      <c r="D1006" s="192">
        <v>0</v>
      </c>
      <c r="E1006" s="192">
        <v>0</v>
      </c>
      <c r="F1006" s="71" t="str">
        <f t="shared" si="169"/>
        <v>-</v>
      </c>
    </row>
    <row r="1007" spans="1:6" ht="23" x14ac:dyDescent="0.25">
      <c r="A1007" s="70">
        <v>54771</v>
      </c>
      <c r="B1007" s="65" t="s">
        <v>1942</v>
      </c>
      <c r="C1007" s="278" t="s">
        <v>1943</v>
      </c>
      <c r="D1007" s="192">
        <v>0</v>
      </c>
      <c r="E1007" s="192">
        <v>0</v>
      </c>
      <c r="F1007" s="71" t="str">
        <f t="shared" ref="F1007:F1009" si="172">IF(D1007&lt;&gt;0,IF(E1007/D1007&gt;=100,"&gt;&gt;100",E1007/D1007*100),"-")</f>
        <v>-</v>
      </c>
    </row>
    <row r="1008" spans="1:6" ht="23" x14ac:dyDescent="0.25">
      <c r="A1008" s="70">
        <v>54772</v>
      </c>
      <c r="B1008" s="65" t="s">
        <v>1944</v>
      </c>
      <c r="C1008" s="278" t="s">
        <v>1945</v>
      </c>
      <c r="D1008" s="192">
        <v>0</v>
      </c>
      <c r="E1008" s="192">
        <v>0</v>
      </c>
      <c r="F1008" s="71" t="str">
        <f t="shared" si="172"/>
        <v>-</v>
      </c>
    </row>
    <row r="1009" spans="1:6" ht="23" x14ac:dyDescent="0.25">
      <c r="A1009" s="73">
        <v>55312</v>
      </c>
      <c r="B1009" s="65" t="s">
        <v>1946</v>
      </c>
      <c r="C1009" s="279" t="s">
        <v>1947</v>
      </c>
      <c r="D1009" s="193">
        <v>0</v>
      </c>
      <c r="E1009" s="193">
        <v>0</v>
      </c>
      <c r="F1009" s="75" t="str">
        <f t="shared" si="172"/>
        <v>-</v>
      </c>
    </row>
    <row r="1010" spans="1:6" ht="20.149999999999999" customHeight="1" x14ac:dyDescent="0.25">
      <c r="A1010" s="372" t="s">
        <v>1948</v>
      </c>
      <c r="B1010" s="373"/>
      <c r="C1010" s="48"/>
      <c r="D1010" s="53"/>
      <c r="E1010" s="53"/>
      <c r="F1010" s="54"/>
    </row>
    <row r="1011" spans="1:6" ht="39" customHeight="1" x14ac:dyDescent="0.25">
      <c r="A1011" s="152" t="s">
        <v>1949</v>
      </c>
      <c r="B1011" s="148" t="s">
        <v>8</v>
      </c>
      <c r="C1011" s="172" t="s">
        <v>9</v>
      </c>
      <c r="D1011" s="47" t="s">
        <v>1950</v>
      </c>
      <c r="E1011" s="49" t="s">
        <v>1951</v>
      </c>
      <c r="F1011" s="47" t="s">
        <v>12</v>
      </c>
    </row>
    <row r="1012" spans="1:6" ht="23" x14ac:dyDescent="0.25">
      <c r="A1012" s="280" t="s">
        <v>1952</v>
      </c>
      <c r="B1012" s="271" t="s">
        <v>1953</v>
      </c>
      <c r="C1012" s="281" t="s">
        <v>1954</v>
      </c>
      <c r="D1012" s="282">
        <v>0</v>
      </c>
      <c r="E1012" s="282">
        <v>0</v>
      </c>
      <c r="F1012" s="71" t="str">
        <f t="shared" ref="F1012:F1019" si="173">IF(D1012&lt;&gt;0,IF(E1012/D1012&gt;=100,"&gt;&gt;100",E1012/D1012*100),"-")</f>
        <v>-</v>
      </c>
    </row>
    <row r="1013" spans="1:6" ht="11.5" x14ac:dyDescent="0.25">
      <c r="A1013" s="70" t="s">
        <v>1955</v>
      </c>
      <c r="B1013" s="65" t="s">
        <v>1956</v>
      </c>
      <c r="C1013" s="278" t="s">
        <v>1955</v>
      </c>
      <c r="D1013" s="283">
        <v>0</v>
      </c>
      <c r="E1013" s="283">
        <v>0</v>
      </c>
      <c r="F1013" s="71" t="str">
        <f t="shared" si="173"/>
        <v>-</v>
      </c>
    </row>
    <row r="1014" spans="1:6" ht="23" x14ac:dyDescent="0.25">
      <c r="A1014" s="70" t="s">
        <v>1957</v>
      </c>
      <c r="B1014" s="65" t="s">
        <v>1958</v>
      </c>
      <c r="C1014" s="278" t="s">
        <v>1957</v>
      </c>
      <c r="D1014" s="283">
        <v>0</v>
      </c>
      <c r="E1014" s="283">
        <v>0</v>
      </c>
      <c r="F1014" s="71" t="str">
        <f t="shared" si="173"/>
        <v>-</v>
      </c>
    </row>
    <row r="1015" spans="1:6" ht="23" x14ac:dyDescent="0.25">
      <c r="A1015" s="70">
        <v>26454</v>
      </c>
      <c r="B1015" s="65" t="s">
        <v>1959</v>
      </c>
      <c r="C1015" s="278" t="s">
        <v>1960</v>
      </c>
      <c r="D1015" s="283">
        <v>0</v>
      </c>
      <c r="E1015" s="283">
        <v>0</v>
      </c>
      <c r="F1015" s="71" t="str">
        <f t="shared" si="173"/>
        <v>-</v>
      </c>
    </row>
    <row r="1016" spans="1:6" ht="12.75" customHeight="1" x14ac:dyDescent="0.25">
      <c r="A1016" s="70" t="s">
        <v>1961</v>
      </c>
      <c r="B1016" s="65" t="s">
        <v>1962</v>
      </c>
      <c r="C1016" s="278" t="s">
        <v>1961</v>
      </c>
      <c r="D1016" s="283">
        <v>0</v>
      </c>
      <c r="E1016" s="283">
        <v>0</v>
      </c>
      <c r="F1016" s="71" t="str">
        <f t="shared" si="173"/>
        <v>-</v>
      </c>
    </row>
    <row r="1017" spans="1:6" ht="34.5" x14ac:dyDescent="0.25">
      <c r="A1017" s="70" t="s">
        <v>1963</v>
      </c>
      <c r="B1017" s="65" t="s">
        <v>1964</v>
      </c>
      <c r="C1017" s="278" t="s">
        <v>1965</v>
      </c>
      <c r="D1017" s="283">
        <v>0</v>
      </c>
      <c r="E1017" s="283">
        <v>0</v>
      </c>
      <c r="F1017" s="71" t="str">
        <f t="shared" si="173"/>
        <v>-</v>
      </c>
    </row>
    <row r="1018" spans="1:6" ht="12.75" customHeight="1" x14ac:dyDescent="0.25">
      <c r="A1018" s="70" t="s">
        <v>1966</v>
      </c>
      <c r="B1018" s="65" t="s">
        <v>1967</v>
      </c>
      <c r="C1018" s="278" t="s">
        <v>1966</v>
      </c>
      <c r="D1018" s="283">
        <v>0</v>
      </c>
      <c r="E1018" s="283">
        <v>0</v>
      </c>
      <c r="F1018" s="71" t="str">
        <f t="shared" si="173"/>
        <v>-</v>
      </c>
    </row>
    <row r="1019" spans="1:6" ht="23" x14ac:dyDescent="0.25">
      <c r="A1019" s="73">
        <v>26534</v>
      </c>
      <c r="B1019" s="74" t="s">
        <v>1968</v>
      </c>
      <c r="C1019" s="279" t="s">
        <v>1969</v>
      </c>
      <c r="D1019" s="284">
        <v>0</v>
      </c>
      <c r="E1019" s="284">
        <v>0</v>
      </c>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70"/>
      <c r="E1021" s="371"/>
      <c r="F1021" s="51"/>
    </row>
    <row r="1022" spans="1:6" ht="15" customHeight="1" x14ac:dyDescent="0.25">
      <c r="A1022" s="140"/>
      <c r="B1022" s="163"/>
      <c r="C1022" s="173"/>
      <c r="D1022" s="370"/>
      <c r="E1022" s="371"/>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70866141732283472" right="0.70866141732283472" top="0.74803149606299213" bottom="0.74803149606299213" header="0.31496062992125984" footer="0.31496062992125984"/>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53125" defaultRowHeight="15" customHeight="1" x14ac:dyDescent="0.25"/>
  <cols>
    <col min="1" max="1" width="13.26953125" style="169" customWidth="1"/>
    <col min="2" max="2" width="60.7265625" style="187" customWidth="1"/>
    <col min="3" max="3" width="12.7265625" style="169" customWidth="1"/>
    <col min="4" max="5" width="14.7265625" style="68" customWidth="1"/>
    <col min="6" max="6" width="8.7265625" style="68" customWidth="1"/>
    <col min="7" max="7" width="8" style="67" customWidth="1"/>
    <col min="8" max="8" width="8.26953125" style="330" customWidth="1"/>
    <col min="9" max="23" width="8" style="67" customWidth="1"/>
    <col min="24" max="30" width="14.453125" style="67" customWidth="1"/>
    <col min="31" max="16384" width="14.453125" style="67"/>
  </cols>
  <sheetData>
    <row r="1" spans="1:24" s="46" customFormat="1" ht="44.25" customHeight="1" x14ac:dyDescent="0.25">
      <c r="A1" s="268" t="s">
        <v>0</v>
      </c>
      <c r="B1" s="322"/>
      <c r="C1" s="268" t="s">
        <v>2</v>
      </c>
      <c r="D1" s="323"/>
      <c r="E1" s="268" t="s">
        <v>4</v>
      </c>
      <c r="F1" s="324"/>
      <c r="H1" s="326"/>
    </row>
    <row r="2" spans="1:24" ht="50.15" customHeight="1" x14ac:dyDescent="0.25">
      <c r="A2" s="378" t="s">
        <v>1990</v>
      </c>
      <c r="B2" s="379"/>
      <c r="C2" s="379"/>
      <c r="D2" s="379"/>
      <c r="E2" s="379"/>
      <c r="F2" s="379"/>
      <c r="G2" s="66"/>
      <c r="H2" s="327"/>
      <c r="I2" s="66"/>
      <c r="J2" s="66"/>
      <c r="K2" s="66"/>
      <c r="L2" s="66"/>
      <c r="M2" s="66"/>
      <c r="N2" s="66"/>
      <c r="O2" s="66"/>
      <c r="P2" s="66"/>
      <c r="Q2" s="66"/>
      <c r="R2" s="66"/>
      <c r="S2" s="66"/>
      <c r="T2" s="66"/>
      <c r="U2" s="66"/>
      <c r="V2" s="66"/>
      <c r="W2" s="66"/>
    </row>
    <row r="3" spans="1:24" s="177" customFormat="1" ht="48" customHeight="1" x14ac:dyDescent="0.25">
      <c r="A3" s="306" t="s">
        <v>7</v>
      </c>
      <c r="B3" s="307" t="s">
        <v>8</v>
      </c>
      <c r="C3" s="308" t="s">
        <v>9</v>
      </c>
      <c r="D3" s="309" t="s">
        <v>2000</v>
      </c>
      <c r="E3" s="307" t="s">
        <v>2001</v>
      </c>
      <c r="F3" s="310" t="s">
        <v>12</v>
      </c>
      <c r="H3" s="328"/>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49999999999999" customHeight="1" x14ac:dyDescent="0.25">
      <c r="A5" s="381" t="s">
        <v>2997</v>
      </c>
      <c r="B5" s="382"/>
      <c r="C5" s="217"/>
      <c r="D5" s="218"/>
      <c r="E5" s="218"/>
      <c r="F5" s="219"/>
      <c r="G5" s="42"/>
      <c r="H5" s="329"/>
      <c r="I5" s="42"/>
      <c r="J5" s="42"/>
      <c r="K5" s="42"/>
      <c r="L5" s="42"/>
      <c r="M5" s="42"/>
      <c r="N5" s="42"/>
      <c r="O5" s="42"/>
      <c r="P5" s="42"/>
      <c r="Q5" s="42"/>
      <c r="R5" s="42"/>
      <c r="S5" s="42"/>
      <c r="T5" s="42"/>
      <c r="U5" s="42"/>
      <c r="V5" s="42"/>
      <c r="W5" s="42"/>
    </row>
    <row r="6" spans="1:24" ht="12.75" customHeight="1" x14ac:dyDescent="0.25">
      <c r="A6" s="178"/>
      <c r="B6" s="179" t="s">
        <v>2998</v>
      </c>
      <c r="C6" s="261" t="s">
        <v>2999</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5">
      <c r="A7" s="70">
        <v>0</v>
      </c>
      <c r="B7" s="65" t="s">
        <v>3000</v>
      </c>
      <c r="C7" s="134" t="s">
        <v>3001</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5">
      <c r="A8" s="70" t="s">
        <v>2725</v>
      </c>
      <c r="B8" s="65" t="s">
        <v>3002</v>
      </c>
      <c r="C8" s="134" t="s">
        <v>2725</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5">
      <c r="A9" s="70" t="s">
        <v>2727</v>
      </c>
      <c r="B9" s="65" t="s">
        <v>3003</v>
      </c>
      <c r="C9" s="134" t="s">
        <v>2727</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5">
      <c r="A10" s="70" t="s">
        <v>2735</v>
      </c>
      <c r="B10" s="65" t="s">
        <v>3004</v>
      </c>
      <c r="C10" s="134" t="s">
        <v>2735</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5">
      <c r="A11" s="70" t="s">
        <v>3005</v>
      </c>
      <c r="B11" s="65" t="s">
        <v>3006</v>
      </c>
      <c r="C11" s="134" t="s">
        <v>3005</v>
      </c>
      <c r="D11" s="192"/>
      <c r="E11" s="192"/>
      <c r="F11" s="71" t="str">
        <f t="shared" si="1"/>
        <v>-</v>
      </c>
      <c r="G11" s="66"/>
      <c r="H11" s="327"/>
      <c r="I11" s="66"/>
      <c r="J11" s="66"/>
      <c r="K11" s="66"/>
      <c r="L11" s="66"/>
      <c r="M11" s="66"/>
      <c r="N11" s="66"/>
      <c r="O11" s="66"/>
      <c r="P11" s="66"/>
      <c r="Q11" s="66"/>
      <c r="R11" s="66"/>
      <c r="S11" s="66"/>
      <c r="T11" s="66"/>
      <c r="U11" s="66"/>
      <c r="V11" s="66"/>
      <c r="W11" s="66"/>
    </row>
    <row r="12" spans="1:24" ht="23" x14ac:dyDescent="0.25">
      <c r="A12" s="70" t="s">
        <v>2759</v>
      </c>
      <c r="B12" s="65" t="s">
        <v>3007</v>
      </c>
      <c r="C12" s="134" t="s">
        <v>2759</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5">
      <c r="A13" s="72" t="s">
        <v>3008</v>
      </c>
      <c r="B13" s="65" t="s">
        <v>3009</v>
      </c>
      <c r="C13" s="134" t="s">
        <v>3008</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5">
      <c r="A14" s="70" t="s">
        <v>3010</v>
      </c>
      <c r="B14" s="65" t="s">
        <v>638</v>
      </c>
      <c r="C14" s="134" t="s">
        <v>3010</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5">
      <c r="A15" s="70" t="s">
        <v>3011</v>
      </c>
      <c r="B15" s="65" t="s">
        <v>640</v>
      </c>
      <c r="C15" s="134" t="s">
        <v>3011</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5">
      <c r="A16" s="70" t="s">
        <v>3012</v>
      </c>
      <c r="B16" s="65" t="s">
        <v>642</v>
      </c>
      <c r="C16" s="134" t="s">
        <v>3012</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5">
      <c r="A17" s="70" t="s">
        <v>3013</v>
      </c>
      <c r="B17" s="65" t="s">
        <v>644</v>
      </c>
      <c r="C17" s="134" t="s">
        <v>3013</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5">
      <c r="A18" s="70" t="s">
        <v>3014</v>
      </c>
      <c r="B18" s="65" t="s">
        <v>3015</v>
      </c>
      <c r="C18" s="134" t="s">
        <v>3014</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5">
      <c r="A19" s="72" t="s">
        <v>3016</v>
      </c>
      <c r="B19" s="65" t="s">
        <v>3017</v>
      </c>
      <c r="C19" s="134" t="s">
        <v>3016</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5">
      <c r="A20" s="70" t="s">
        <v>3018</v>
      </c>
      <c r="B20" s="65" t="s">
        <v>648</v>
      </c>
      <c r="C20" s="134" t="s">
        <v>3018</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5">
      <c r="A21" s="70" t="s">
        <v>3019</v>
      </c>
      <c r="B21" s="65" t="s">
        <v>741</v>
      </c>
      <c r="C21" s="134" t="s">
        <v>3019</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5">
      <c r="A22" s="70" t="s">
        <v>3020</v>
      </c>
      <c r="B22" s="65" t="s">
        <v>652</v>
      </c>
      <c r="C22" s="134" t="s">
        <v>3020</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5">
      <c r="A23" s="70" t="s">
        <v>3021</v>
      </c>
      <c r="B23" s="65" t="s">
        <v>654</v>
      </c>
      <c r="C23" s="134" t="s">
        <v>3021</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5">
      <c r="A24" s="70" t="s">
        <v>3022</v>
      </c>
      <c r="B24" s="65" t="s">
        <v>3023</v>
      </c>
      <c r="C24" s="134" t="s">
        <v>3022</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5">
      <c r="A25" s="70" t="s">
        <v>3024</v>
      </c>
      <c r="B25" s="65" t="s">
        <v>658</v>
      </c>
      <c r="C25" s="134" t="s">
        <v>3024</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5">
      <c r="A26" s="70" t="s">
        <v>3025</v>
      </c>
      <c r="B26" s="65" t="s">
        <v>660</v>
      </c>
      <c r="C26" s="134" t="s">
        <v>3025</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5">
      <c r="A27" s="70" t="s">
        <v>3026</v>
      </c>
      <c r="B27" s="65" t="s">
        <v>663</v>
      </c>
      <c r="C27" s="134" t="s">
        <v>3026</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5">
      <c r="A28" s="70" t="s">
        <v>3027</v>
      </c>
      <c r="B28" s="65" t="s">
        <v>3028</v>
      </c>
      <c r="C28" s="134" t="s">
        <v>3027</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5">
      <c r="A29" s="72" t="s">
        <v>3029</v>
      </c>
      <c r="B29" s="65" t="s">
        <v>3030</v>
      </c>
      <c r="C29" s="134" t="s">
        <v>3029</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5">
      <c r="A30" s="70" t="s">
        <v>3031</v>
      </c>
      <c r="B30" s="65" t="s">
        <v>666</v>
      </c>
      <c r="C30" s="134" t="s">
        <v>3031</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5">
      <c r="A31" s="70" t="s">
        <v>3032</v>
      </c>
      <c r="B31" s="65" t="s">
        <v>3033</v>
      </c>
      <c r="C31" s="134" t="s">
        <v>3032</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5">
      <c r="A32" s="70" t="s">
        <v>3034</v>
      </c>
      <c r="B32" s="65" t="s">
        <v>670</v>
      </c>
      <c r="C32" s="134" t="s">
        <v>3034</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5">
      <c r="A33" s="70" t="s">
        <v>3035</v>
      </c>
      <c r="B33" s="65" t="s">
        <v>672</v>
      </c>
      <c r="C33" s="134" t="s">
        <v>3035</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5">
      <c r="A34" s="70" t="s">
        <v>3036</v>
      </c>
      <c r="B34" s="65" t="s">
        <v>3037</v>
      </c>
      <c r="C34" s="134" t="s">
        <v>3036</v>
      </c>
      <c r="D34" s="192"/>
      <c r="E34" s="192"/>
      <c r="F34" s="71" t="str">
        <f t="shared" si="1"/>
        <v>-</v>
      </c>
      <c r="G34" s="66"/>
      <c r="H34" s="327"/>
      <c r="I34" s="66"/>
      <c r="J34" s="66"/>
      <c r="K34" s="66"/>
      <c r="L34" s="66"/>
      <c r="M34" s="66"/>
      <c r="N34" s="66"/>
      <c r="O34" s="66"/>
      <c r="P34" s="66"/>
      <c r="Q34" s="66"/>
      <c r="R34" s="66"/>
      <c r="S34" s="66"/>
      <c r="T34" s="66"/>
      <c r="U34" s="66"/>
      <c r="V34" s="66"/>
      <c r="W34" s="66"/>
    </row>
    <row r="35" spans="1:23" ht="11.5" x14ac:dyDescent="0.25">
      <c r="A35" s="72" t="s">
        <v>3038</v>
      </c>
      <c r="B35" s="65" t="s">
        <v>3039</v>
      </c>
      <c r="C35" s="134" t="s">
        <v>3038</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5">
      <c r="A36" s="70" t="s">
        <v>3040</v>
      </c>
      <c r="B36" s="65" t="s">
        <v>757</v>
      </c>
      <c r="C36" s="134" t="s">
        <v>3040</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5">
      <c r="A37" s="70" t="s">
        <v>3041</v>
      </c>
      <c r="B37" s="65" t="s">
        <v>678</v>
      </c>
      <c r="C37" s="134" t="s">
        <v>3041</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5">
      <c r="A38" s="70" t="s">
        <v>3042</v>
      </c>
      <c r="B38" s="65" t="s">
        <v>680</v>
      </c>
      <c r="C38" s="134" t="s">
        <v>3042</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5">
      <c r="A39" s="70" t="s">
        <v>3043</v>
      </c>
      <c r="B39" s="65" t="s">
        <v>682</v>
      </c>
      <c r="C39" s="134" t="s">
        <v>3043</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5">
      <c r="A40" s="70" t="s">
        <v>3044</v>
      </c>
      <c r="B40" s="65" t="s">
        <v>3045</v>
      </c>
      <c r="C40" s="134" t="s">
        <v>3044</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5">
      <c r="A41" s="72" t="s">
        <v>3046</v>
      </c>
      <c r="B41" s="65" t="s">
        <v>3047</v>
      </c>
      <c r="C41" s="134" t="s">
        <v>3046</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5">
      <c r="A42" s="70" t="s">
        <v>3048</v>
      </c>
      <c r="B42" s="65" t="s">
        <v>686</v>
      </c>
      <c r="C42" s="134" t="s">
        <v>3048</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5">
      <c r="A43" s="70" t="s">
        <v>3049</v>
      </c>
      <c r="B43" s="65" t="s">
        <v>688</v>
      </c>
      <c r="C43" s="134" t="s">
        <v>3049</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5">
      <c r="A44" s="70" t="s">
        <v>3050</v>
      </c>
      <c r="B44" s="65" t="s">
        <v>3051</v>
      </c>
      <c r="C44" s="134" t="s">
        <v>3050</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5">
      <c r="A45" s="72" t="s">
        <v>3052</v>
      </c>
      <c r="B45" s="65" t="s">
        <v>3053</v>
      </c>
      <c r="C45" s="134" t="s">
        <v>3052</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5">
      <c r="A46" s="70" t="s">
        <v>3054</v>
      </c>
      <c r="B46" s="65" t="s">
        <v>692</v>
      </c>
      <c r="C46" s="134" t="s">
        <v>3054</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5">
      <c r="A47" s="70" t="s">
        <v>3055</v>
      </c>
      <c r="B47" s="65" t="s">
        <v>3056</v>
      </c>
      <c r="C47" s="134" t="s">
        <v>3055</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5">
      <c r="A48" s="70" t="s">
        <v>3057</v>
      </c>
      <c r="B48" s="65" t="s">
        <v>696</v>
      </c>
      <c r="C48" s="134" t="s">
        <v>3057</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5">
      <c r="A49" s="70" t="s">
        <v>3058</v>
      </c>
      <c r="B49" s="65" t="s">
        <v>698</v>
      </c>
      <c r="C49" s="134" t="s">
        <v>3058</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5">
      <c r="A50" s="70" t="s">
        <v>3059</v>
      </c>
      <c r="B50" s="65" t="s">
        <v>3060</v>
      </c>
      <c r="C50" s="134" t="s">
        <v>3059</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5">
      <c r="A51" s="70" t="s">
        <v>2771</v>
      </c>
      <c r="B51" s="65" t="s">
        <v>2665</v>
      </c>
      <c r="C51" s="134" t="s">
        <v>2771</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5">
      <c r="A52" s="70" t="s">
        <v>2785</v>
      </c>
      <c r="B52" s="65" t="s">
        <v>3061</v>
      </c>
      <c r="C52" s="134" t="s">
        <v>2785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5">
      <c r="A53" s="70" t="s">
        <v>2787</v>
      </c>
      <c r="B53" s="65" t="s">
        <v>3062</v>
      </c>
      <c r="C53" s="134" t="s">
        <v>2787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5">
      <c r="A54" s="70" t="s">
        <v>2793</v>
      </c>
      <c r="B54" s="65" t="s">
        <v>3063</v>
      </c>
      <c r="C54" s="134" t="s">
        <v>2793</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5">
      <c r="A55" s="70" t="s">
        <v>2863</v>
      </c>
      <c r="B55" s="65" t="s">
        <v>3064</v>
      </c>
      <c r="C55" s="134" t="s">
        <v>2863</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5">
      <c r="A56" s="70" t="s">
        <v>2865</v>
      </c>
      <c r="B56" s="65" t="s">
        <v>3065</v>
      </c>
      <c r="C56" s="134" t="s">
        <v>2865</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5">
      <c r="A57" s="70" t="s">
        <v>2867</v>
      </c>
      <c r="B57" s="65" t="s">
        <v>3066</v>
      </c>
      <c r="C57" s="134" t="s">
        <v>2867</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5">
      <c r="A58" s="70" t="s">
        <v>2869</v>
      </c>
      <c r="B58" s="65" t="s">
        <v>3067</v>
      </c>
      <c r="C58" s="134" t="s">
        <v>2869</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5">
      <c r="A59" s="70" t="s">
        <v>2871</v>
      </c>
      <c r="B59" s="65" t="s">
        <v>3068</v>
      </c>
      <c r="C59" s="134" t="s">
        <v>2871</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5">
      <c r="A60" s="70" t="s">
        <v>2873</v>
      </c>
      <c r="B60" s="65" t="s">
        <v>3069</v>
      </c>
      <c r="C60" s="134" t="s">
        <v>2873</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5">
      <c r="A61" s="70" t="s">
        <v>2875</v>
      </c>
      <c r="B61" s="65" t="s">
        <v>3070</v>
      </c>
      <c r="C61" s="134" t="s">
        <v>2875</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5">
      <c r="A62" s="70" t="s">
        <v>2877</v>
      </c>
      <c r="B62" s="65" t="s">
        <v>3071</v>
      </c>
      <c r="C62" s="134" t="s">
        <v>2877</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5">
      <c r="A63" s="70" t="s">
        <v>2879</v>
      </c>
      <c r="B63" s="65" t="s">
        <v>3072</v>
      </c>
      <c r="C63" s="134" t="s">
        <v>2879</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5">
      <c r="A64" s="70" t="s">
        <v>2881</v>
      </c>
      <c r="B64" s="65" t="s">
        <v>3073</v>
      </c>
      <c r="C64" s="134" t="s">
        <v>2881</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5">
      <c r="A65" s="70" t="s">
        <v>2883</v>
      </c>
      <c r="B65" s="65" t="s">
        <v>3074</v>
      </c>
      <c r="C65" s="134" t="s">
        <v>2883</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5">
      <c r="A66" s="70" t="s">
        <v>2885</v>
      </c>
      <c r="B66" s="65" t="s">
        <v>3075</v>
      </c>
      <c r="C66" s="134" t="s">
        <v>2885</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5">
      <c r="A67" s="70" t="s">
        <v>2887</v>
      </c>
      <c r="B67" s="65" t="s">
        <v>3076</v>
      </c>
      <c r="C67" s="134" t="s">
        <v>2887</v>
      </c>
      <c r="D67" s="192"/>
      <c r="E67" s="192"/>
      <c r="F67" s="71" t="str">
        <f t="shared" si="1"/>
        <v>-</v>
      </c>
      <c r="G67" s="66"/>
      <c r="H67" s="327"/>
      <c r="I67" s="66"/>
      <c r="J67" s="66"/>
      <c r="K67" s="66"/>
      <c r="L67" s="66"/>
      <c r="M67" s="66"/>
      <c r="N67" s="66"/>
      <c r="O67" s="66"/>
      <c r="P67" s="66"/>
      <c r="Q67" s="66"/>
      <c r="R67" s="66"/>
      <c r="S67" s="66"/>
      <c r="T67" s="66"/>
      <c r="U67" s="66"/>
      <c r="V67" s="66"/>
      <c r="W67" s="66"/>
    </row>
    <row r="68" spans="1:23" ht="11.5" x14ac:dyDescent="0.25">
      <c r="A68" s="70" t="s">
        <v>2889</v>
      </c>
      <c r="B68" s="65" t="s">
        <v>3077</v>
      </c>
      <c r="C68" s="134" t="s">
        <v>2889</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5">
      <c r="A69" s="70" t="s">
        <v>3078</v>
      </c>
      <c r="B69" s="65" t="s">
        <v>3079</v>
      </c>
      <c r="C69" s="134" t="s">
        <v>3078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5">
      <c r="A70" s="70" t="s">
        <v>3080</v>
      </c>
      <c r="B70" s="65" t="s">
        <v>3081</v>
      </c>
      <c r="C70" s="134" t="s">
        <v>3080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5">
      <c r="A71" s="70" t="s">
        <v>3082</v>
      </c>
      <c r="B71" s="65" t="s">
        <v>3083</v>
      </c>
      <c r="C71" s="134" t="s">
        <v>3082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5">
      <c r="A72" s="70" t="s">
        <v>3084</v>
      </c>
      <c r="B72" s="65" t="s">
        <v>3085</v>
      </c>
      <c r="C72" s="134" t="s">
        <v>3084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5">
      <c r="A73" s="70" t="s">
        <v>3086</v>
      </c>
      <c r="B73" s="65" t="s">
        <v>3087</v>
      </c>
      <c r="C73" s="134" t="s">
        <v>3086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5">
      <c r="A74" s="70" t="s">
        <v>3088</v>
      </c>
      <c r="B74" s="65" t="s">
        <v>3089</v>
      </c>
      <c r="C74" s="134" t="s">
        <v>3088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5">
      <c r="A75" s="70" t="s">
        <v>3090</v>
      </c>
      <c r="B75" s="65" t="s">
        <v>3091</v>
      </c>
      <c r="C75" s="134" t="s">
        <v>3090</v>
      </c>
      <c r="D75" s="192"/>
      <c r="E75" s="192"/>
      <c r="F75" s="71" t="str">
        <f t="shared" si="1"/>
        <v>-</v>
      </c>
      <c r="G75" s="66"/>
      <c r="H75" s="327"/>
      <c r="I75" s="66"/>
      <c r="J75" s="66"/>
      <c r="K75" s="66"/>
      <c r="L75" s="66"/>
      <c r="M75" s="66"/>
      <c r="N75" s="66"/>
      <c r="O75" s="66"/>
      <c r="P75" s="66"/>
      <c r="Q75" s="66"/>
      <c r="R75" s="66"/>
      <c r="S75" s="66"/>
      <c r="T75" s="66"/>
      <c r="U75" s="66"/>
      <c r="V75" s="66"/>
      <c r="W75" s="66"/>
    </row>
    <row r="76" spans="1:23" ht="23" x14ac:dyDescent="0.25">
      <c r="A76" s="70" t="s">
        <v>3092</v>
      </c>
      <c r="B76" s="65" t="s">
        <v>3093</v>
      </c>
      <c r="C76" s="134" t="s">
        <v>3092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5">
      <c r="A77" s="70" t="s">
        <v>3094</v>
      </c>
      <c r="B77" s="65" t="s">
        <v>3095</v>
      </c>
      <c r="C77" s="134" t="s">
        <v>3094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5">
      <c r="A78" s="70" t="s">
        <v>3096</v>
      </c>
      <c r="B78" s="65" t="s">
        <v>3097</v>
      </c>
      <c r="C78" s="134" t="s">
        <v>3096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5">
      <c r="A79" s="70" t="s">
        <v>3098</v>
      </c>
      <c r="B79" s="65" t="s">
        <v>3099</v>
      </c>
      <c r="C79" s="134" t="s">
        <v>3098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5">
      <c r="A80" s="70" t="s">
        <v>3100</v>
      </c>
      <c r="B80" s="65" t="s">
        <v>3101</v>
      </c>
      <c r="C80" s="134" t="s">
        <v>3100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5">
      <c r="A81" s="70" t="s">
        <v>3102</v>
      </c>
      <c r="B81" s="65" t="s">
        <v>3103</v>
      </c>
      <c r="C81" s="134" t="s">
        <v>3102</v>
      </c>
      <c r="D81" s="192"/>
      <c r="E81" s="192"/>
      <c r="F81" s="71" t="str">
        <f t="shared" si="1"/>
        <v>-</v>
      </c>
      <c r="G81" s="66"/>
      <c r="H81" s="327"/>
      <c r="I81" s="66"/>
      <c r="J81" s="66"/>
      <c r="K81" s="66"/>
      <c r="L81" s="66"/>
      <c r="M81" s="66"/>
      <c r="N81" s="66"/>
      <c r="O81" s="66"/>
      <c r="P81" s="66"/>
      <c r="Q81" s="66"/>
      <c r="R81" s="66"/>
      <c r="S81" s="66"/>
      <c r="T81" s="66"/>
      <c r="U81" s="66"/>
      <c r="V81" s="66"/>
      <c r="W81" s="66"/>
    </row>
    <row r="82" spans="1:23" ht="23" x14ac:dyDescent="0.25">
      <c r="A82" s="70" t="s">
        <v>3104</v>
      </c>
      <c r="B82" s="65" t="s">
        <v>3105</v>
      </c>
      <c r="C82" s="134" t="s">
        <v>3104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5">
      <c r="A83" s="70" t="s">
        <v>3106</v>
      </c>
      <c r="B83" s="65" t="s">
        <v>3107</v>
      </c>
      <c r="C83" s="134" t="s">
        <v>3106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5">
      <c r="A84" s="70" t="s">
        <v>3108</v>
      </c>
      <c r="B84" s="65" t="s">
        <v>3109</v>
      </c>
      <c r="C84" s="134" t="s">
        <v>3108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5">
      <c r="A85" s="70" t="s">
        <v>3110</v>
      </c>
      <c r="B85" s="65" t="s">
        <v>3111</v>
      </c>
      <c r="C85" s="134" t="s">
        <v>3110</v>
      </c>
      <c r="D85" s="192"/>
      <c r="E85" s="192"/>
      <c r="F85" s="71" t="str">
        <f t="shared" si="1"/>
        <v>-</v>
      </c>
      <c r="G85" s="66"/>
      <c r="H85" s="327"/>
      <c r="I85" s="66"/>
      <c r="J85" s="66"/>
      <c r="K85" s="66"/>
      <c r="L85" s="66"/>
      <c r="M85" s="66"/>
      <c r="N85" s="66"/>
      <c r="O85" s="66"/>
      <c r="P85" s="66"/>
      <c r="Q85" s="66"/>
      <c r="R85" s="66"/>
      <c r="S85" s="66"/>
      <c r="T85" s="66"/>
      <c r="U85" s="66"/>
      <c r="V85" s="66"/>
      <c r="W85" s="66"/>
    </row>
    <row r="86" spans="1:23" ht="11.5" x14ac:dyDescent="0.25">
      <c r="A86" s="70" t="s">
        <v>3112</v>
      </c>
      <c r="B86" s="65" t="s">
        <v>3113</v>
      </c>
      <c r="C86" s="134" t="s">
        <v>3112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5">
      <c r="A87" s="70" t="s">
        <v>3114</v>
      </c>
      <c r="B87" s="65" t="s">
        <v>3115</v>
      </c>
      <c r="C87" s="134" t="s">
        <v>3114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5">
      <c r="A88" s="70" t="s">
        <v>3116</v>
      </c>
      <c r="B88" s="65" t="s">
        <v>3117</v>
      </c>
      <c r="C88" s="134" t="s">
        <v>3116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4.5" x14ac:dyDescent="0.25">
      <c r="A89" s="70"/>
      <c r="B89" s="65" t="s">
        <v>3118</v>
      </c>
      <c r="C89" s="134" t="s">
        <v>3119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5">
      <c r="A90" s="70" t="s">
        <v>3120</v>
      </c>
      <c r="B90" s="65" t="s">
        <v>3121</v>
      </c>
      <c r="C90" s="134" t="s">
        <v>3120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5">
      <c r="A91" s="70" t="s">
        <v>3122</v>
      </c>
      <c r="B91" s="65" t="s">
        <v>3123</v>
      </c>
      <c r="C91" s="134" t="s">
        <v>3122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5">
      <c r="A92" s="70" t="s">
        <v>3124</v>
      </c>
      <c r="B92" s="65" t="s">
        <v>3125</v>
      </c>
      <c r="C92" s="134" t="s">
        <v>3124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5">
      <c r="A93" s="70" t="s">
        <v>3126</v>
      </c>
      <c r="B93" s="65" t="s">
        <v>3127</v>
      </c>
      <c r="C93" s="134" t="s">
        <v>3126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5">
      <c r="A94" s="70" t="s">
        <v>3128</v>
      </c>
      <c r="B94" s="65" t="s">
        <v>3129</v>
      </c>
      <c r="C94" s="134" t="s">
        <v>3128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5">
      <c r="A95" s="70" t="s">
        <v>3130</v>
      </c>
      <c r="B95" s="65" t="s">
        <v>3131</v>
      </c>
      <c r="C95" s="134" t="s">
        <v>3130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5">
      <c r="A96" s="70" t="s">
        <v>3132</v>
      </c>
      <c r="B96" s="65" t="s">
        <v>3133</v>
      </c>
      <c r="C96" s="134" t="s">
        <v>3132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5">
      <c r="A97" s="70" t="s">
        <v>3134</v>
      </c>
      <c r="B97" s="65" t="s">
        <v>3135</v>
      </c>
      <c r="C97" s="134" t="s">
        <v>3134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5">
      <c r="A98" s="70" t="s">
        <v>3136</v>
      </c>
      <c r="B98" s="65" t="s">
        <v>3137</v>
      </c>
      <c r="C98" s="134" t="s">
        <v>3136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5">
      <c r="A99" s="70" t="s">
        <v>3138</v>
      </c>
      <c r="B99" s="65" t="s">
        <v>3139</v>
      </c>
      <c r="C99" s="134" t="s">
        <v>3138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5">
      <c r="A100" s="70" t="s">
        <v>3140</v>
      </c>
      <c r="B100" s="65" t="s">
        <v>3141</v>
      </c>
      <c r="C100" s="134" t="s">
        <v>3140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5">
      <c r="A101" s="70" t="s">
        <v>3142</v>
      </c>
      <c r="B101" s="65" t="s">
        <v>3143</v>
      </c>
      <c r="C101" s="134" t="s">
        <v>3142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5">
      <c r="A102" s="70" t="s">
        <v>3144</v>
      </c>
      <c r="B102" s="65" t="s">
        <v>3145</v>
      </c>
      <c r="C102" s="134" t="s">
        <v>3144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5">
      <c r="A103" s="70" t="s">
        <v>3146</v>
      </c>
      <c r="B103" s="65" t="s">
        <v>3147</v>
      </c>
      <c r="C103" s="134" t="s">
        <v>3146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5">
      <c r="A104" s="70" t="s">
        <v>3148</v>
      </c>
      <c r="B104" s="65" t="s">
        <v>3149</v>
      </c>
      <c r="C104" s="134" t="s">
        <v>3148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5">
      <c r="A105" s="70" t="s">
        <v>3150</v>
      </c>
      <c r="B105" s="65" t="s">
        <v>3151</v>
      </c>
      <c r="C105" s="134" t="s">
        <v>3150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1.5" x14ac:dyDescent="0.25">
      <c r="A106" s="70" t="s">
        <v>3152</v>
      </c>
      <c r="B106" s="65" t="s">
        <v>3153</v>
      </c>
      <c r="C106" s="134" t="s">
        <v>3152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3" x14ac:dyDescent="0.25">
      <c r="A107" s="70"/>
      <c r="B107" s="65" t="s">
        <v>3154</v>
      </c>
      <c r="C107" s="134" t="s">
        <v>3155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5">
      <c r="A108" s="70" t="s">
        <v>3156</v>
      </c>
      <c r="B108" s="65" t="s">
        <v>3157</v>
      </c>
      <c r="C108" s="134" t="s">
        <v>3156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5">
      <c r="A109" s="70" t="s">
        <v>3158</v>
      </c>
      <c r="B109" s="65" t="s">
        <v>3159</v>
      </c>
      <c r="C109" s="134" t="s">
        <v>3158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5">
      <c r="A110" s="70" t="s">
        <v>3160</v>
      </c>
      <c r="B110" s="65" t="s">
        <v>3161</v>
      </c>
      <c r="C110" s="134" t="s">
        <v>3160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5">
      <c r="A111" s="70" t="s">
        <v>3162</v>
      </c>
      <c r="B111" s="65" t="s">
        <v>3163</v>
      </c>
      <c r="C111" s="134" t="s">
        <v>3162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5">
      <c r="A112" s="70" t="s">
        <v>3164</v>
      </c>
      <c r="B112" s="65" t="s">
        <v>3165</v>
      </c>
      <c r="C112" s="134" t="s">
        <v>3164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5">
      <c r="A113" s="70" t="s">
        <v>3166</v>
      </c>
      <c r="B113" s="65" t="s">
        <v>3167</v>
      </c>
      <c r="C113" s="134" t="s">
        <v>3166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5">
      <c r="A114" s="70" t="s">
        <v>3168</v>
      </c>
      <c r="B114" s="65" t="s">
        <v>3169</v>
      </c>
      <c r="C114" s="134" t="s">
        <v>3168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5">
      <c r="A115" s="70" t="s">
        <v>3170</v>
      </c>
      <c r="B115" s="65" t="s">
        <v>3171</v>
      </c>
      <c r="C115" s="134" t="s">
        <v>3170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5">
      <c r="A116" s="70" t="s">
        <v>3172</v>
      </c>
      <c r="B116" s="65" t="s">
        <v>3173</v>
      </c>
      <c r="C116" s="134" t="s">
        <v>3172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5">
      <c r="A117" s="70" t="s">
        <v>3174</v>
      </c>
      <c r="B117" s="65" t="s">
        <v>3175</v>
      </c>
      <c r="C117" s="134" t="s">
        <v>3174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5">
      <c r="A118" s="70" t="s">
        <v>3176</v>
      </c>
      <c r="B118" s="65" t="s">
        <v>3177</v>
      </c>
      <c r="C118" s="134" t="s">
        <v>3176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5">
      <c r="A119" s="70" t="s">
        <v>3178</v>
      </c>
      <c r="B119" s="65" t="s">
        <v>3179</v>
      </c>
      <c r="C119" s="134" t="s">
        <v>3178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5">
      <c r="A120" s="70"/>
      <c r="B120" s="65" t="s">
        <v>3180</v>
      </c>
      <c r="C120" s="134" t="s">
        <v>3181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5">
      <c r="A121" s="70" t="s">
        <v>3182</v>
      </c>
      <c r="B121" s="65" t="s">
        <v>3183</v>
      </c>
      <c r="C121" s="134" t="s">
        <v>3182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5">
      <c r="A122" s="70" t="s">
        <v>3184</v>
      </c>
      <c r="B122" s="65" t="s">
        <v>3185</v>
      </c>
      <c r="C122" s="134" t="s">
        <v>3184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5">
      <c r="A123" s="70" t="s">
        <v>3186</v>
      </c>
      <c r="B123" s="65" t="s">
        <v>3187</v>
      </c>
      <c r="C123" s="134" t="s">
        <v>3186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5">
      <c r="A124" s="70" t="s">
        <v>3188</v>
      </c>
      <c r="B124" s="65" t="s">
        <v>3189</v>
      </c>
      <c r="C124" s="134" t="s">
        <v>3188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5">
      <c r="A125" s="70" t="s">
        <v>3190</v>
      </c>
      <c r="B125" s="65" t="s">
        <v>3191</v>
      </c>
      <c r="C125" s="134" t="s">
        <v>3190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5">
      <c r="A126" s="70" t="s">
        <v>3192</v>
      </c>
      <c r="B126" s="65" t="s">
        <v>3193</v>
      </c>
      <c r="C126" s="134" t="s">
        <v>3192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5">
      <c r="A127" s="70"/>
      <c r="B127" s="65" t="s">
        <v>3194</v>
      </c>
      <c r="C127" s="134" t="s">
        <v>3195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5">
      <c r="A128" s="70" t="s">
        <v>3196</v>
      </c>
      <c r="B128" s="65" t="s">
        <v>3183</v>
      </c>
      <c r="C128" s="134" t="s">
        <v>3196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5">
      <c r="A129" s="70" t="s">
        <v>3197</v>
      </c>
      <c r="B129" s="65" t="s">
        <v>3185</v>
      </c>
      <c r="C129" s="134" t="s">
        <v>3197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5">
      <c r="A130" s="70" t="s">
        <v>3198</v>
      </c>
      <c r="B130" s="65" t="s">
        <v>3187</v>
      </c>
      <c r="C130" s="134" t="s">
        <v>3198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5">
      <c r="A131" s="70" t="s">
        <v>3199</v>
      </c>
      <c r="B131" s="65" t="s">
        <v>3189</v>
      </c>
      <c r="C131" s="134" t="s">
        <v>3199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5">
      <c r="A132" s="70" t="s">
        <v>3200</v>
      </c>
      <c r="B132" s="65" t="s">
        <v>3191</v>
      </c>
      <c r="C132" s="134" t="s">
        <v>3200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5">
      <c r="A133" s="70" t="s">
        <v>3201</v>
      </c>
      <c r="B133" s="65" t="s">
        <v>3193</v>
      </c>
      <c r="C133" s="134" t="s">
        <v>3201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5">
      <c r="A134" s="70" t="s">
        <v>3202</v>
      </c>
      <c r="B134" s="65" t="s">
        <v>3203</v>
      </c>
      <c r="C134" s="134" t="s">
        <v>3202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5">
      <c r="A135" s="70" t="s">
        <v>3204</v>
      </c>
      <c r="B135" s="65" t="s">
        <v>3205</v>
      </c>
      <c r="C135" s="134" t="s">
        <v>3204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11.5" x14ac:dyDescent="0.25">
      <c r="A136" s="70"/>
      <c r="B136" s="65" t="s">
        <v>3206</v>
      </c>
      <c r="C136" s="134" t="s">
        <v>3207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5">
      <c r="A137" s="70" t="s">
        <v>3208</v>
      </c>
      <c r="B137" s="65" t="s">
        <v>922</v>
      </c>
      <c r="C137" s="134" t="s">
        <v>3208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5">
      <c r="A138" s="70" t="s">
        <v>3209</v>
      </c>
      <c r="B138" s="65" t="s">
        <v>924</v>
      </c>
      <c r="C138" s="134" t="s">
        <v>3209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5">
      <c r="A139" s="70" t="s">
        <v>3210</v>
      </c>
      <c r="B139" s="65" t="s">
        <v>926</v>
      </c>
      <c r="C139" s="134" t="s">
        <v>3210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5">
      <c r="A140" s="70" t="s">
        <v>3211</v>
      </c>
      <c r="B140" s="65" t="s">
        <v>1132</v>
      </c>
      <c r="C140" s="134" t="s">
        <v>3211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3" x14ac:dyDescent="0.25">
      <c r="A141" s="70" t="s">
        <v>3212</v>
      </c>
      <c r="B141" s="182" t="s">
        <v>1136</v>
      </c>
      <c r="C141" s="134" t="s">
        <v>3212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5">
      <c r="A142" s="70" t="s">
        <v>3213</v>
      </c>
      <c r="B142" s="65" t="s">
        <v>938</v>
      </c>
      <c r="C142" s="134" t="s">
        <v>3213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5">
      <c r="A143" s="70"/>
      <c r="B143" s="65" t="s">
        <v>3214</v>
      </c>
      <c r="C143" s="134" t="s">
        <v>3215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5">
      <c r="A144" s="70" t="s">
        <v>3216</v>
      </c>
      <c r="B144" s="65" t="s">
        <v>1138</v>
      </c>
      <c r="C144" s="134" t="s">
        <v>3216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5">
      <c r="A145" s="70" t="s">
        <v>3217</v>
      </c>
      <c r="B145" s="65" t="s">
        <v>940</v>
      </c>
      <c r="C145" s="134" t="s">
        <v>3217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5">
      <c r="A146" s="70" t="s">
        <v>3218</v>
      </c>
      <c r="B146" s="65" t="s">
        <v>3219</v>
      </c>
      <c r="C146" s="134" t="s">
        <v>3218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5">
      <c r="A147" s="70" t="s">
        <v>3220</v>
      </c>
      <c r="B147" s="65" t="s">
        <v>3221</v>
      </c>
      <c r="C147" s="134" t="s">
        <v>3220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5">
      <c r="A148" s="70" t="s">
        <v>3222</v>
      </c>
      <c r="B148" s="65" t="s">
        <v>3223</v>
      </c>
      <c r="C148" s="134" t="s">
        <v>3222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5">
      <c r="A149" s="70" t="s">
        <v>3224</v>
      </c>
      <c r="B149" s="65" t="s">
        <v>3225</v>
      </c>
      <c r="C149" s="134" t="s">
        <v>3224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3" x14ac:dyDescent="0.25">
      <c r="A150" s="70" t="s">
        <v>3226</v>
      </c>
      <c r="B150" s="65" t="s">
        <v>3227</v>
      </c>
      <c r="C150" s="134" t="s">
        <v>3226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5">
      <c r="A151" s="70" t="s">
        <v>3228</v>
      </c>
      <c r="B151" s="65" t="s">
        <v>3229</v>
      </c>
      <c r="C151" s="134" t="s">
        <v>3228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5">
      <c r="A152" s="70" t="s">
        <v>3230</v>
      </c>
      <c r="B152" s="65" t="s">
        <v>3231</v>
      </c>
      <c r="C152" s="134" t="s">
        <v>3230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3" x14ac:dyDescent="0.25">
      <c r="A153" s="70" t="s">
        <v>3232</v>
      </c>
      <c r="B153" s="65" t="s">
        <v>3233</v>
      </c>
      <c r="C153" s="134" t="s">
        <v>3232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5">
      <c r="A154" s="70" t="s">
        <v>3234</v>
      </c>
      <c r="B154" s="65" t="s">
        <v>3235</v>
      </c>
      <c r="C154" s="134" t="s">
        <v>3234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3" x14ac:dyDescent="0.25">
      <c r="A155" s="70" t="s">
        <v>3236</v>
      </c>
      <c r="B155" s="65" t="s">
        <v>3237</v>
      </c>
      <c r="C155" s="134" t="s">
        <v>3236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3" x14ac:dyDescent="0.25">
      <c r="A156" s="70" t="s">
        <v>3238</v>
      </c>
      <c r="B156" s="65" t="s">
        <v>3239</v>
      </c>
      <c r="C156" s="134" t="s">
        <v>3238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3" x14ac:dyDescent="0.25">
      <c r="A157" s="70" t="s">
        <v>3240</v>
      </c>
      <c r="B157" s="65" t="s">
        <v>3241</v>
      </c>
      <c r="C157" s="134" t="s">
        <v>3240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1.5" x14ac:dyDescent="0.25">
      <c r="A158" s="70" t="s">
        <v>3242</v>
      </c>
      <c r="B158" s="65" t="s">
        <v>3243</v>
      </c>
      <c r="C158" s="134" t="s">
        <v>3242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5">
      <c r="A159" s="70" t="s">
        <v>3244</v>
      </c>
      <c r="B159" s="65" t="s">
        <v>3245</v>
      </c>
      <c r="C159" s="134" t="s">
        <v>3244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3" x14ac:dyDescent="0.25">
      <c r="A160" s="70" t="s">
        <v>3246</v>
      </c>
      <c r="B160" s="182" t="s">
        <v>3247</v>
      </c>
      <c r="C160" s="134" t="s">
        <v>3246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3" x14ac:dyDescent="0.25">
      <c r="A161" s="70" t="s">
        <v>3248</v>
      </c>
      <c r="B161" s="65" t="s">
        <v>3249</v>
      </c>
      <c r="C161" s="134" t="s">
        <v>3248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3" x14ac:dyDescent="0.25">
      <c r="A162" s="70" t="s">
        <v>3250</v>
      </c>
      <c r="B162" s="65" t="s">
        <v>3251</v>
      </c>
      <c r="C162" s="134" t="s">
        <v>3250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5">
      <c r="A163" s="70" t="s">
        <v>3252</v>
      </c>
      <c r="B163" s="65" t="s">
        <v>3253</v>
      </c>
      <c r="C163" s="134" t="s">
        <v>3252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5">
      <c r="A164" s="70" t="s">
        <v>3254</v>
      </c>
      <c r="B164" s="65" t="s">
        <v>3255</v>
      </c>
      <c r="C164" s="134" t="s">
        <v>3254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5">
      <c r="A165" s="70" t="s">
        <v>3256</v>
      </c>
      <c r="B165" s="65" t="s">
        <v>3257</v>
      </c>
      <c r="C165" s="134" t="s">
        <v>3256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5">
      <c r="A166" s="70" t="s">
        <v>3258</v>
      </c>
      <c r="B166" s="65" t="s">
        <v>3259</v>
      </c>
      <c r="C166" s="134" t="s">
        <v>3258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5">
      <c r="A167" s="70" t="s">
        <v>3260</v>
      </c>
      <c r="B167" s="65" t="s">
        <v>3261</v>
      </c>
      <c r="C167" s="134" t="s">
        <v>3260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5">
      <c r="A168" s="70" t="s">
        <v>3262</v>
      </c>
      <c r="B168" s="65" t="s">
        <v>3263</v>
      </c>
      <c r="C168" s="134" t="s">
        <v>3262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5">
      <c r="A169" s="70" t="s">
        <v>3264</v>
      </c>
      <c r="B169" s="65" t="s">
        <v>3265</v>
      </c>
      <c r="C169" s="134" t="s">
        <v>3264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5">
      <c r="A170" s="70" t="s">
        <v>3266</v>
      </c>
      <c r="B170" s="65" t="s">
        <v>3267</v>
      </c>
      <c r="C170" s="134" t="s">
        <v>3266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3" x14ac:dyDescent="0.25">
      <c r="A171" s="70" t="s">
        <v>1252</v>
      </c>
      <c r="B171" s="65" t="s">
        <v>3268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5">
      <c r="A172" s="70" t="s">
        <v>3269</v>
      </c>
      <c r="B172" s="65" t="s">
        <v>3270</v>
      </c>
      <c r="C172" s="134" t="s">
        <v>3269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5">
      <c r="A173" s="70" t="s">
        <v>3271</v>
      </c>
      <c r="B173" s="65" t="s">
        <v>3272</v>
      </c>
      <c r="C173" s="134" t="s">
        <v>3271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49999999999999" customHeight="1" x14ac:dyDescent="0.25">
      <c r="A174" s="376" t="s">
        <v>3273</v>
      </c>
      <c r="B174" s="377"/>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5">
      <c r="A175" s="70"/>
      <c r="B175" s="65" t="s">
        <v>3274</v>
      </c>
      <c r="C175" s="134" t="s">
        <v>3275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5">
      <c r="A176" s="70" t="s">
        <v>3276</v>
      </c>
      <c r="B176" s="65" t="s">
        <v>3277</v>
      </c>
      <c r="C176" s="134" t="s">
        <v>3276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5">
      <c r="A177" s="70" t="s">
        <v>2494</v>
      </c>
      <c r="B177" s="65" t="s">
        <v>3278</v>
      </c>
      <c r="C177" s="134" t="s">
        <v>2494</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5">
      <c r="A178" s="70" t="s">
        <v>2497</v>
      </c>
      <c r="B178" s="65" t="s">
        <v>2498</v>
      </c>
      <c r="C178" s="134" t="s">
        <v>2497</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5">
      <c r="A179" s="70" t="s">
        <v>2500</v>
      </c>
      <c r="B179" s="65" t="s">
        <v>2501</v>
      </c>
      <c r="C179" s="134" t="s">
        <v>2500</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5">
      <c r="A180" s="70" t="s">
        <v>2503</v>
      </c>
      <c r="B180" s="65" t="s">
        <v>3279</v>
      </c>
      <c r="C180" s="134" t="s">
        <v>2503</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5">
      <c r="A181" s="70" t="s">
        <v>3280</v>
      </c>
      <c r="B181" s="65" t="s">
        <v>3281</v>
      </c>
      <c r="C181" s="134" t="s">
        <v>3280</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5">
      <c r="A182" s="70" t="s">
        <v>3282</v>
      </c>
      <c r="B182" s="65" t="s">
        <v>3283</v>
      </c>
      <c r="C182" s="134" t="s">
        <v>3282</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5">
      <c r="A183" s="70" t="s">
        <v>3284</v>
      </c>
      <c r="B183" s="65" t="s">
        <v>3285</v>
      </c>
      <c r="C183" s="134" t="s">
        <v>3284</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5">
      <c r="A184" s="70" t="s">
        <v>2506</v>
      </c>
      <c r="B184" s="65" t="s">
        <v>2507</v>
      </c>
      <c r="C184" s="134" t="s">
        <v>2506</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3" x14ac:dyDescent="0.25">
      <c r="A185" s="70" t="s">
        <v>2509</v>
      </c>
      <c r="B185" s="65" t="s">
        <v>3286</v>
      </c>
      <c r="C185" s="134" t="s">
        <v>2509</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1.5" x14ac:dyDescent="0.25">
      <c r="A186" s="70" t="s">
        <v>3287</v>
      </c>
      <c r="B186" s="65" t="s">
        <v>3288</v>
      </c>
      <c r="C186" s="134" t="s">
        <v>3287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11.5" x14ac:dyDescent="0.25">
      <c r="A187" s="70" t="s">
        <v>3289</v>
      </c>
      <c r="B187" s="65" t="s">
        <v>3290</v>
      </c>
      <c r="C187" s="134" t="s">
        <v>3289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1.5" x14ac:dyDescent="0.25">
      <c r="A188" s="70" t="s">
        <v>3291</v>
      </c>
      <c r="B188" s="65" t="s">
        <v>3292</v>
      </c>
      <c r="C188" s="134" t="s">
        <v>3291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1.5" x14ac:dyDescent="0.25">
      <c r="A189" s="70" t="s">
        <v>3293</v>
      </c>
      <c r="B189" s="65" t="s">
        <v>3294</v>
      </c>
      <c r="C189" s="134" t="s">
        <v>3293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11.5" x14ac:dyDescent="0.25">
      <c r="A190" s="70" t="s">
        <v>3295</v>
      </c>
      <c r="B190" s="65" t="s">
        <v>3296</v>
      </c>
      <c r="C190" s="134" t="s">
        <v>3295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3" x14ac:dyDescent="0.25">
      <c r="A191" s="70" t="s">
        <v>3297</v>
      </c>
      <c r="B191" s="65" t="s">
        <v>3298</v>
      </c>
      <c r="C191" s="134" t="s">
        <v>3297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1.5" x14ac:dyDescent="0.25">
      <c r="A192" s="70" t="s">
        <v>3299</v>
      </c>
      <c r="B192" s="65" t="s">
        <v>3300</v>
      </c>
      <c r="C192" s="134" t="s">
        <v>3299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5">
      <c r="A193" s="70" t="s">
        <v>2512</v>
      </c>
      <c r="B193" s="65" t="s">
        <v>2513</v>
      </c>
      <c r="C193" s="134" t="s">
        <v>2512</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5">
      <c r="A194" s="70" t="s">
        <v>2515</v>
      </c>
      <c r="B194" s="65" t="s">
        <v>2516</v>
      </c>
      <c r="C194" s="134" t="s">
        <v>2515</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5">
      <c r="A195" s="70" t="s">
        <v>2518</v>
      </c>
      <c r="B195" s="65" t="s">
        <v>2519</v>
      </c>
      <c r="C195" s="134" t="s">
        <v>2518</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5">
      <c r="A196" s="70" t="s">
        <v>2521</v>
      </c>
      <c r="B196" s="65" t="s">
        <v>3301</v>
      </c>
      <c r="C196" s="134" t="s">
        <v>2521</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5">
      <c r="A197" s="70" t="s">
        <v>3302</v>
      </c>
      <c r="B197" s="65" t="s">
        <v>3303</v>
      </c>
      <c r="C197" s="134" t="s">
        <v>3302</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5">
      <c r="A198" s="70" t="s">
        <v>3304</v>
      </c>
      <c r="B198" s="65" t="s">
        <v>3305</v>
      </c>
      <c r="C198" s="134" t="s">
        <v>3304</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5">
      <c r="A199" s="70" t="s">
        <v>3306</v>
      </c>
      <c r="B199" s="65" t="s">
        <v>3307</v>
      </c>
      <c r="C199" s="134" t="s">
        <v>3306</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5">
      <c r="A200" s="70" t="s">
        <v>3308</v>
      </c>
      <c r="B200" s="65" t="s">
        <v>3309</v>
      </c>
      <c r="C200" s="134" t="s">
        <v>3308</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5">
      <c r="A201" s="70" t="s">
        <v>3310</v>
      </c>
      <c r="B201" s="65" t="s">
        <v>3311</v>
      </c>
      <c r="C201" s="134" t="s">
        <v>3310</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11.5" x14ac:dyDescent="0.25">
      <c r="A202" s="70" t="s">
        <v>3312</v>
      </c>
      <c r="B202" s="65" t="s">
        <v>3313</v>
      </c>
      <c r="C202" s="134" t="s">
        <v>3312</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3" x14ac:dyDescent="0.25">
      <c r="A203" s="70"/>
      <c r="B203" s="65" t="s">
        <v>3314</v>
      </c>
      <c r="C203" s="134" t="s">
        <v>3315</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5">
      <c r="A204" s="70" t="s">
        <v>3316</v>
      </c>
      <c r="B204" s="65" t="s">
        <v>3317</v>
      </c>
      <c r="C204" s="134" t="s">
        <v>3316</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5">
      <c r="A205" s="70" t="s">
        <v>3318</v>
      </c>
      <c r="B205" s="65" t="s">
        <v>3319</v>
      </c>
      <c r="C205" s="134" t="s">
        <v>3318</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5">
      <c r="A206" s="70" t="s">
        <v>3320</v>
      </c>
      <c r="B206" s="65" t="s">
        <v>3321</v>
      </c>
      <c r="C206" s="134" t="s">
        <v>3320</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5">
      <c r="A207" s="70" t="s">
        <v>3322</v>
      </c>
      <c r="B207" s="65" t="s">
        <v>2530</v>
      </c>
      <c r="C207" s="134" t="s">
        <v>3322</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5">
      <c r="A208" s="70" t="s">
        <v>3323</v>
      </c>
      <c r="B208" s="65" t="s">
        <v>3324</v>
      </c>
      <c r="C208" s="134" t="s">
        <v>3323</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5">
      <c r="A209" s="70" t="s">
        <v>3325</v>
      </c>
      <c r="B209" s="65" t="s">
        <v>2533</v>
      </c>
      <c r="C209" s="134" t="s">
        <v>3325</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3" x14ac:dyDescent="0.25">
      <c r="A210" s="70"/>
      <c r="B210" s="65" t="s">
        <v>3326</v>
      </c>
      <c r="C210" s="134" t="s">
        <v>3327</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5">
      <c r="A211" s="70" t="s">
        <v>3328</v>
      </c>
      <c r="B211" s="65" t="s">
        <v>3317</v>
      </c>
      <c r="C211" s="134" t="s">
        <v>3328</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5">
      <c r="A212" s="70" t="s">
        <v>3329</v>
      </c>
      <c r="B212" s="65" t="s">
        <v>3319</v>
      </c>
      <c r="C212" s="134" t="s">
        <v>3329</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5">
      <c r="A213" s="70" t="s">
        <v>3330</v>
      </c>
      <c r="B213" s="65" t="s">
        <v>3321</v>
      </c>
      <c r="C213" s="134" t="s">
        <v>3330</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5">
      <c r="A214" s="70" t="s">
        <v>3331</v>
      </c>
      <c r="B214" s="65" t="s">
        <v>2530</v>
      </c>
      <c r="C214" s="134" t="s">
        <v>3331</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5">
      <c r="A215" s="70" t="s">
        <v>3332</v>
      </c>
      <c r="B215" s="65" t="s">
        <v>3324</v>
      </c>
      <c r="C215" s="134" t="s">
        <v>3332</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5">
      <c r="A216" s="70" t="s">
        <v>3333</v>
      </c>
      <c r="B216" s="65" t="s">
        <v>2533</v>
      </c>
      <c r="C216" s="134" t="s">
        <v>3333</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5">
      <c r="A217" s="70" t="s">
        <v>3334</v>
      </c>
      <c r="B217" s="65" t="s">
        <v>3335</v>
      </c>
      <c r="C217" s="134" t="s">
        <v>3334</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5">
      <c r="A218" s="70" t="s">
        <v>3336</v>
      </c>
      <c r="B218" s="65" t="s">
        <v>3337</v>
      </c>
      <c r="C218" s="134" t="s">
        <v>3336</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4.5" x14ac:dyDescent="0.25">
      <c r="A219" s="70"/>
      <c r="B219" s="65" t="s">
        <v>3338</v>
      </c>
      <c r="C219" s="134" t="s">
        <v>3339</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5">
      <c r="A220" s="70" t="s">
        <v>3340</v>
      </c>
      <c r="B220" s="65" t="s">
        <v>3341</v>
      </c>
      <c r="C220" s="134" t="s">
        <v>3340</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5">
      <c r="A221" s="70" t="s">
        <v>3342</v>
      </c>
      <c r="B221" s="65" t="s">
        <v>3343</v>
      </c>
      <c r="C221" s="134" t="s">
        <v>3342</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5">
      <c r="A222" s="70" t="s">
        <v>3344</v>
      </c>
      <c r="B222" s="65" t="s">
        <v>3345</v>
      </c>
      <c r="C222" s="134" t="s">
        <v>3344</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5">
      <c r="A223" s="70" t="s">
        <v>3346</v>
      </c>
      <c r="B223" s="65" t="s">
        <v>3347</v>
      </c>
      <c r="C223" s="134" t="s">
        <v>3346</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5">
      <c r="A224" s="70" t="s">
        <v>3348</v>
      </c>
      <c r="B224" s="65" t="s">
        <v>3349</v>
      </c>
      <c r="C224" s="134" t="s">
        <v>3348</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11.5" x14ac:dyDescent="0.25">
      <c r="A225" s="70" t="s">
        <v>3350</v>
      </c>
      <c r="B225" s="65" t="s">
        <v>3351</v>
      </c>
      <c r="C225" s="134" t="s">
        <v>3350</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3" x14ac:dyDescent="0.25">
      <c r="A226" s="70" t="s">
        <v>3352</v>
      </c>
      <c r="B226" s="65" t="s">
        <v>3353</v>
      </c>
      <c r="C226" s="134" t="s">
        <v>3352</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5">
      <c r="A227" s="70" t="s">
        <v>3354</v>
      </c>
      <c r="B227" s="65" t="s">
        <v>3355</v>
      </c>
      <c r="C227" s="134" t="s">
        <v>3354</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5">
      <c r="A228" s="70" t="s">
        <v>3356</v>
      </c>
      <c r="B228" s="65" t="s">
        <v>3357</v>
      </c>
      <c r="C228" s="134" t="s">
        <v>3356</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5">
      <c r="A229" s="70" t="s">
        <v>3358</v>
      </c>
      <c r="B229" s="65" t="s">
        <v>3359</v>
      </c>
      <c r="C229" s="134" t="s">
        <v>3358</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5">
      <c r="A230" s="70" t="s">
        <v>3360</v>
      </c>
      <c r="B230" s="65" t="s">
        <v>3361</v>
      </c>
      <c r="C230" s="134" t="s">
        <v>3360</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5">
      <c r="A231" s="70" t="s">
        <v>3362</v>
      </c>
      <c r="B231" s="65" t="s">
        <v>3363</v>
      </c>
      <c r="C231" s="134" t="s">
        <v>3362</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5">
      <c r="A232" s="70" t="s">
        <v>3364</v>
      </c>
      <c r="B232" s="65" t="s">
        <v>3365</v>
      </c>
      <c r="C232" s="134" t="s">
        <v>3364</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5">
      <c r="A233" s="70" t="s">
        <v>3366</v>
      </c>
      <c r="B233" s="65" t="s">
        <v>3367</v>
      </c>
      <c r="C233" s="134" t="s">
        <v>3366</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11.5" x14ac:dyDescent="0.25">
      <c r="A234" s="70" t="s">
        <v>3368</v>
      </c>
      <c r="B234" s="65" t="s">
        <v>3369</v>
      </c>
      <c r="C234" s="134" t="s">
        <v>3368</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1.5" x14ac:dyDescent="0.25">
      <c r="A235" s="70" t="s">
        <v>3370</v>
      </c>
      <c r="B235" s="182" t="s">
        <v>3371</v>
      </c>
      <c r="C235" s="134" t="s">
        <v>3370</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3" x14ac:dyDescent="0.25">
      <c r="A236" s="70"/>
      <c r="B236" s="65" t="s">
        <v>3372</v>
      </c>
      <c r="C236" s="134" t="s">
        <v>3373</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5">
      <c r="A237" s="70" t="s">
        <v>3374</v>
      </c>
      <c r="B237" s="65" t="s">
        <v>3375</v>
      </c>
      <c r="C237" s="134" t="s">
        <v>3374</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5">
      <c r="A238" s="70" t="s">
        <v>3376</v>
      </c>
      <c r="B238" s="65" t="s">
        <v>3377</v>
      </c>
      <c r="C238" s="134" t="s">
        <v>3376</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5">
      <c r="A239" s="70">
        <v>2615</v>
      </c>
      <c r="B239" s="65" t="s">
        <v>3378</v>
      </c>
      <c r="C239" s="134" t="s">
        <v>3379</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5">
      <c r="A240" s="70">
        <v>2616</v>
      </c>
      <c r="B240" s="65" t="s">
        <v>3380</v>
      </c>
      <c r="C240" s="134" t="s">
        <v>3381</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5">
      <c r="A241" s="70">
        <v>2646</v>
      </c>
      <c r="B241" s="65" t="s">
        <v>3382</v>
      </c>
      <c r="C241" s="134" t="s">
        <v>3383</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5">
      <c r="A242" s="70">
        <v>2647</v>
      </c>
      <c r="B242" s="65" t="s">
        <v>3384</v>
      </c>
      <c r="C242" s="134" t="s">
        <v>3385</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5">
      <c r="A243" s="70">
        <v>2648</v>
      </c>
      <c r="B243" s="65" t="s">
        <v>3386</v>
      </c>
      <c r="C243" s="134" t="s">
        <v>3387</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5">
      <c r="A244" s="70">
        <v>2655</v>
      </c>
      <c r="B244" s="65" t="s">
        <v>3388</v>
      </c>
      <c r="C244" s="134" t="s">
        <v>3389</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5">
      <c r="A245" s="70">
        <v>2656</v>
      </c>
      <c r="B245" s="65" t="s">
        <v>3390</v>
      </c>
      <c r="C245" s="134" t="s">
        <v>3391</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5">
      <c r="A246" s="70" t="s">
        <v>2541</v>
      </c>
      <c r="B246" s="65" t="s">
        <v>3392</v>
      </c>
      <c r="C246" s="134" t="s">
        <v>2541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3" x14ac:dyDescent="0.25">
      <c r="A247" s="70" t="s">
        <v>3393</v>
      </c>
      <c r="B247" s="65" t="s">
        <v>3394</v>
      </c>
      <c r="C247" s="134" t="s">
        <v>3393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5">
      <c r="A248" s="70" t="s">
        <v>3395</v>
      </c>
      <c r="B248" s="65" t="s">
        <v>3396</v>
      </c>
      <c r="C248" s="134" t="s">
        <v>3395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5">
      <c r="A249" s="70" t="s">
        <v>3397</v>
      </c>
      <c r="B249" s="65" t="s">
        <v>3398</v>
      </c>
      <c r="C249" s="134" t="s">
        <v>3397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5">
      <c r="A250" s="70" t="s">
        <v>3399</v>
      </c>
      <c r="B250" s="65" t="s">
        <v>3400</v>
      </c>
      <c r="C250" s="134" t="s">
        <v>3399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5">
      <c r="A251" s="70" t="s">
        <v>3401</v>
      </c>
      <c r="B251" s="65" t="s">
        <v>3402</v>
      </c>
      <c r="C251" s="134" t="s">
        <v>3401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5">
      <c r="A252" s="70" t="s">
        <v>3403</v>
      </c>
      <c r="B252" s="65" t="s">
        <v>3404</v>
      </c>
      <c r="C252" s="134" t="s">
        <v>3403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5">
      <c r="A253" s="70" t="s">
        <v>3405</v>
      </c>
      <c r="B253" s="65" t="s">
        <v>3406</v>
      </c>
      <c r="C253" s="134" t="s">
        <v>3405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5">
      <c r="A254" s="70" t="s">
        <v>3407</v>
      </c>
      <c r="B254" s="65" t="s">
        <v>3408</v>
      </c>
      <c r="C254" s="134" t="s">
        <v>3407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5">
      <c r="A255" s="70" t="s">
        <v>3409</v>
      </c>
      <c r="B255" s="65" t="s">
        <v>3410</v>
      </c>
      <c r="C255" s="134" t="s">
        <v>3409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5">
      <c r="A256" s="70" t="s">
        <v>598</v>
      </c>
      <c r="B256" s="65" t="s">
        <v>3411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5">
      <c r="A257" s="70" t="s">
        <v>798</v>
      </c>
      <c r="B257" s="65" t="s">
        <v>3412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5">
      <c r="A258" s="70" t="s">
        <v>1233</v>
      </c>
      <c r="B258" s="65" t="s">
        <v>3413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5">
      <c r="A259" s="70" t="s">
        <v>3414</v>
      </c>
      <c r="B259" s="65" t="s">
        <v>3415</v>
      </c>
      <c r="C259" s="134" t="s">
        <v>3414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5">
      <c r="A260" s="70" t="s">
        <v>600</v>
      </c>
      <c r="B260" s="65" t="s">
        <v>3416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5">
      <c r="A261" s="70" t="s">
        <v>800</v>
      </c>
      <c r="B261" s="65" t="s">
        <v>3417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5">
      <c r="A262" s="70" t="s">
        <v>1235</v>
      </c>
      <c r="B262" s="65" t="s">
        <v>3418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5">
      <c r="A263" s="70" t="s">
        <v>3419</v>
      </c>
      <c r="B263" s="65" t="s">
        <v>3420</v>
      </c>
      <c r="C263" s="134" t="s">
        <v>3419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5">
      <c r="A264" s="70" t="s">
        <v>3421</v>
      </c>
      <c r="B264" s="65" t="s">
        <v>3422</v>
      </c>
      <c r="C264" s="134" t="s">
        <v>3421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3" x14ac:dyDescent="0.25">
      <c r="A265" s="70" t="s">
        <v>3423</v>
      </c>
      <c r="B265" s="65" t="s">
        <v>3424</v>
      </c>
      <c r="C265" s="134" t="s">
        <v>3423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3" x14ac:dyDescent="0.25">
      <c r="A266" s="70" t="s">
        <v>3425</v>
      </c>
      <c r="B266" s="65" t="s">
        <v>3426</v>
      </c>
      <c r="C266" s="134" t="s">
        <v>3425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3" x14ac:dyDescent="0.25">
      <c r="A267" s="70" t="s">
        <v>3427</v>
      </c>
      <c r="B267" s="65" t="s">
        <v>3428</v>
      </c>
      <c r="C267" s="134" t="s">
        <v>3427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3" x14ac:dyDescent="0.25">
      <c r="A268" s="70" t="s">
        <v>3429</v>
      </c>
      <c r="B268" s="65" t="s">
        <v>3430</v>
      </c>
      <c r="C268" s="134" t="s">
        <v>3429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3" x14ac:dyDescent="0.25">
      <c r="A269" s="70" t="s">
        <v>3431</v>
      </c>
      <c r="B269" s="65" t="s">
        <v>3432</v>
      </c>
      <c r="C269" s="134" t="s">
        <v>3431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5">
      <c r="A270" s="70" t="s">
        <v>3433</v>
      </c>
      <c r="B270" s="65" t="s">
        <v>3434</v>
      </c>
      <c r="C270" s="134" t="s">
        <v>3433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5">
      <c r="A271" s="70" t="s">
        <v>3435</v>
      </c>
      <c r="B271" s="65" t="s">
        <v>3436</v>
      </c>
      <c r="C271" s="134" t="s">
        <v>3435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5">
      <c r="A272" s="70" t="s">
        <v>3437</v>
      </c>
      <c r="B272" s="65" t="s">
        <v>3438</v>
      </c>
      <c r="C272" s="134" t="s">
        <v>3437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5">
      <c r="A273" s="70" t="s">
        <v>602</v>
      </c>
      <c r="B273" s="65" t="s">
        <v>3439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5">
      <c r="A274" s="70" t="s">
        <v>3440</v>
      </c>
      <c r="B274" s="65" t="s">
        <v>3441</v>
      </c>
      <c r="C274" s="134" t="s">
        <v>3440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5">
      <c r="A275" s="70" t="s">
        <v>3442</v>
      </c>
      <c r="B275" s="65" t="s">
        <v>3443</v>
      </c>
      <c r="C275" s="134" t="s">
        <v>3442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3" x14ac:dyDescent="0.25">
      <c r="A276" s="70" t="s">
        <v>3444</v>
      </c>
      <c r="B276" s="65" t="s">
        <v>3445</v>
      </c>
      <c r="C276" s="134" t="s">
        <v>3444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5">
      <c r="A277" s="70" t="s">
        <v>3446</v>
      </c>
      <c r="B277" s="65" t="s">
        <v>3447</v>
      </c>
      <c r="C277" s="134" t="s">
        <v>3446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5">
      <c r="A278" s="70" t="s">
        <v>3448</v>
      </c>
      <c r="B278" s="65" t="s">
        <v>3449</v>
      </c>
      <c r="C278" s="134" t="s">
        <v>3448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5">
      <c r="A279" s="70" t="s">
        <v>3450</v>
      </c>
      <c r="B279" s="65" t="s">
        <v>3451</v>
      </c>
      <c r="C279" s="134" t="s">
        <v>3450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5">
      <c r="A280" s="70" t="s">
        <v>3452</v>
      </c>
      <c r="B280" s="65" t="s">
        <v>3453</v>
      </c>
      <c r="C280" s="134" t="s">
        <v>3452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5">
      <c r="A281" s="70" t="s">
        <v>3454</v>
      </c>
      <c r="B281" s="65" t="s">
        <v>3455</v>
      </c>
      <c r="C281" s="134" t="s">
        <v>3454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5">
      <c r="A282" s="70" t="s">
        <v>3456</v>
      </c>
      <c r="B282" s="65" t="s">
        <v>3457</v>
      </c>
      <c r="C282" s="134" t="s">
        <v>3456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3" x14ac:dyDescent="0.25">
      <c r="A283" s="70" t="s">
        <v>3458</v>
      </c>
      <c r="B283" s="65" t="s">
        <v>150</v>
      </c>
      <c r="C283" s="134" t="s">
        <v>3458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5">
      <c r="A284" s="70" t="s">
        <v>3459</v>
      </c>
      <c r="B284" s="65" t="s">
        <v>3460</v>
      </c>
      <c r="C284" s="134" t="s">
        <v>3459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5">
      <c r="A285" s="70" t="s">
        <v>3461</v>
      </c>
      <c r="B285" s="65" t="s">
        <v>3462</v>
      </c>
      <c r="C285" s="134" t="s">
        <v>3461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3" x14ac:dyDescent="0.25">
      <c r="A286" s="70" t="s">
        <v>3463</v>
      </c>
      <c r="B286" s="65" t="s">
        <v>3464</v>
      </c>
      <c r="C286" s="134" t="s">
        <v>3463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5">
      <c r="A287" s="70" t="s">
        <v>3465</v>
      </c>
      <c r="B287" s="65" t="s">
        <v>3466</v>
      </c>
      <c r="C287" s="134" t="s">
        <v>3465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5">
      <c r="A288" s="70" t="s">
        <v>3467</v>
      </c>
      <c r="B288" s="65" t="s">
        <v>3468</v>
      </c>
      <c r="C288" s="134" t="s">
        <v>3467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5">
      <c r="A289" s="70" t="s">
        <v>3469</v>
      </c>
      <c r="B289" s="65" t="s">
        <v>3470</v>
      </c>
      <c r="C289" s="134" t="s">
        <v>3469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5">
      <c r="A290" s="70" t="s">
        <v>802</v>
      </c>
      <c r="B290" s="65" t="s">
        <v>3471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5">
      <c r="A291" s="70" t="s">
        <v>3472</v>
      </c>
      <c r="B291" s="65" t="s">
        <v>3473</v>
      </c>
      <c r="C291" s="134" t="s">
        <v>3472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5">
      <c r="A292" s="70" t="s">
        <v>3474</v>
      </c>
      <c r="B292" s="65" t="s">
        <v>3475</v>
      </c>
      <c r="C292" s="134" t="s">
        <v>3474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11.5" x14ac:dyDescent="0.25">
      <c r="A293" s="70" t="s">
        <v>3476</v>
      </c>
      <c r="B293" s="65" t="s">
        <v>3477</v>
      </c>
      <c r="C293" s="134" t="s">
        <v>3476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5">
      <c r="A294" s="70" t="s">
        <v>3478</v>
      </c>
      <c r="B294" s="65" t="s">
        <v>3479</v>
      </c>
      <c r="C294" s="134" t="s">
        <v>3478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5">
      <c r="A295" s="70" t="s">
        <v>3480</v>
      </c>
      <c r="B295" s="65" t="s">
        <v>3481</v>
      </c>
      <c r="C295" s="134" t="s">
        <v>3480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5">
      <c r="A296" s="70" t="s">
        <v>3482</v>
      </c>
      <c r="B296" s="65" t="s">
        <v>3483</v>
      </c>
      <c r="C296" s="134" t="s">
        <v>3482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5">
      <c r="A297" s="73" t="s">
        <v>3484</v>
      </c>
      <c r="B297" s="74" t="s">
        <v>3485</v>
      </c>
      <c r="C297" s="134" t="s">
        <v>3484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49999999999999" customHeight="1" x14ac:dyDescent="0.25">
      <c r="A298" s="380" t="s">
        <v>1254</v>
      </c>
      <c r="B298" s="377"/>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5">
      <c r="A299" s="70" t="s">
        <v>3486</v>
      </c>
      <c r="B299" s="65" t="s">
        <v>3487</v>
      </c>
      <c r="C299" s="134" t="s">
        <v>3488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5">
      <c r="A300" s="70" t="s">
        <v>3486</v>
      </c>
      <c r="B300" s="65" t="s">
        <v>3489</v>
      </c>
      <c r="C300" s="134" t="s">
        <v>3490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5">
      <c r="A301" s="70" t="s">
        <v>3491</v>
      </c>
      <c r="B301" s="65" t="s">
        <v>3492</v>
      </c>
      <c r="C301" s="134" t="s">
        <v>3493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5">
      <c r="A302" s="70" t="s">
        <v>3491</v>
      </c>
      <c r="B302" s="65" t="s">
        <v>3494</v>
      </c>
      <c r="C302" s="134" t="s">
        <v>3495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5">
      <c r="A303" s="70" t="s">
        <v>3491</v>
      </c>
      <c r="B303" s="65" t="s">
        <v>3496</v>
      </c>
      <c r="C303" s="134" t="s">
        <v>3497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5">
      <c r="A304" s="70" t="s">
        <v>3498</v>
      </c>
      <c r="B304" s="65" t="s">
        <v>3499</v>
      </c>
      <c r="C304" s="134" t="s">
        <v>3500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5">
      <c r="A305" s="70" t="s">
        <v>3498</v>
      </c>
      <c r="B305" s="65" t="s">
        <v>3501</v>
      </c>
      <c r="C305" s="134" t="s">
        <v>3502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3" x14ac:dyDescent="0.25">
      <c r="A306" s="70" t="s">
        <v>3498</v>
      </c>
      <c r="B306" s="65" t="s">
        <v>3503</v>
      </c>
      <c r="C306" s="134" t="s">
        <v>3504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5">
      <c r="A307" s="70" t="s">
        <v>3505</v>
      </c>
      <c r="B307" s="65" t="s">
        <v>3506</v>
      </c>
      <c r="C307" s="134" t="s">
        <v>3505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5">
      <c r="A308" s="70" t="s">
        <v>3507</v>
      </c>
      <c r="B308" s="65" t="s">
        <v>3508</v>
      </c>
      <c r="C308" s="134" t="s">
        <v>3507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3" x14ac:dyDescent="0.25">
      <c r="A309" s="70" t="s">
        <v>3509</v>
      </c>
      <c r="B309" s="65" t="s">
        <v>3510</v>
      </c>
      <c r="C309" s="134" t="s">
        <v>3509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5">
      <c r="A310" s="70" t="s">
        <v>3511</v>
      </c>
      <c r="B310" s="65" t="s">
        <v>3512</v>
      </c>
      <c r="C310" s="134" t="s">
        <v>3511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5">
      <c r="A311" s="70" t="s">
        <v>3513</v>
      </c>
      <c r="B311" s="65" t="s">
        <v>3514</v>
      </c>
      <c r="C311" s="134" t="s">
        <v>3513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11.5" x14ac:dyDescent="0.25">
      <c r="A312" s="70" t="s">
        <v>3515</v>
      </c>
      <c r="B312" s="65" t="s">
        <v>3516</v>
      </c>
      <c r="C312" s="134" t="s">
        <v>3515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3" x14ac:dyDescent="0.25">
      <c r="A313" s="70" t="s">
        <v>3517</v>
      </c>
      <c r="B313" s="65" t="s">
        <v>3518</v>
      </c>
      <c r="C313" s="134" t="s">
        <v>3517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1.5" x14ac:dyDescent="0.25">
      <c r="A314" s="70" t="s">
        <v>3519</v>
      </c>
      <c r="B314" s="65" t="s">
        <v>3520</v>
      </c>
      <c r="C314" s="134" t="s">
        <v>3519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1.5" x14ac:dyDescent="0.25">
      <c r="A315" s="70" t="s">
        <v>3521</v>
      </c>
      <c r="B315" s="65" t="s">
        <v>3522</v>
      </c>
      <c r="C315" s="134" t="s">
        <v>3521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1.5" x14ac:dyDescent="0.25">
      <c r="A316" s="70" t="s">
        <v>3523</v>
      </c>
      <c r="B316" s="65" t="s">
        <v>3524</v>
      </c>
      <c r="C316" s="134" t="s">
        <v>3523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1.5" x14ac:dyDescent="0.25">
      <c r="A317" s="70" t="s">
        <v>3525</v>
      </c>
      <c r="B317" s="65" t="s">
        <v>3526</v>
      </c>
      <c r="C317" s="134" t="s">
        <v>3525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1.5" x14ac:dyDescent="0.25">
      <c r="A318" s="70" t="s">
        <v>3527</v>
      </c>
      <c r="B318" s="65" t="s">
        <v>3528</v>
      </c>
      <c r="C318" s="134" t="s">
        <v>3527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3" x14ac:dyDescent="0.25">
      <c r="A319" s="70" t="s">
        <v>3529</v>
      </c>
      <c r="B319" s="65" t="s">
        <v>3530</v>
      </c>
      <c r="C319" s="134" t="s">
        <v>3529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11.5" x14ac:dyDescent="0.25">
      <c r="A320" s="70" t="s">
        <v>3531</v>
      </c>
      <c r="B320" s="65" t="s">
        <v>3532</v>
      </c>
      <c r="C320" s="134" t="s">
        <v>3531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1.5" x14ac:dyDescent="0.25">
      <c r="A321" s="70" t="s">
        <v>3533</v>
      </c>
      <c r="B321" s="65" t="s">
        <v>3534</v>
      </c>
      <c r="C321" s="134" t="s">
        <v>3533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3" x14ac:dyDescent="0.25">
      <c r="A322" s="70">
        <v>16371</v>
      </c>
      <c r="B322" s="65" t="s">
        <v>3535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3" x14ac:dyDescent="0.25">
      <c r="A323" s="70">
        <v>16372</v>
      </c>
      <c r="B323" s="65" t="s">
        <v>3536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3" x14ac:dyDescent="0.25">
      <c r="A324" s="70">
        <v>16373</v>
      </c>
      <c r="B324" s="65" t="s">
        <v>3537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3" x14ac:dyDescent="0.25">
      <c r="A325" s="70">
        <v>16374</v>
      </c>
      <c r="B325" s="65" t="s">
        <v>3538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3" x14ac:dyDescent="0.25">
      <c r="A326" s="70">
        <v>16375</v>
      </c>
      <c r="B326" s="65" t="s">
        <v>3539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3" x14ac:dyDescent="0.25">
      <c r="A327" s="70">
        <v>16376</v>
      </c>
      <c r="B327" s="65" t="s">
        <v>3540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3" x14ac:dyDescent="0.25">
      <c r="A328" s="70">
        <v>16377</v>
      </c>
      <c r="B328" s="65" t="s">
        <v>3541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3" x14ac:dyDescent="0.25">
      <c r="A329" s="70">
        <v>16378</v>
      </c>
      <c r="B329" s="65" t="s">
        <v>3542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3" x14ac:dyDescent="0.25">
      <c r="A330" s="70" t="s">
        <v>3543</v>
      </c>
      <c r="B330" s="65" t="s">
        <v>3544</v>
      </c>
      <c r="C330" s="134" t="s">
        <v>3543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3" x14ac:dyDescent="0.25">
      <c r="A331" s="70" t="s">
        <v>3545</v>
      </c>
      <c r="B331" s="65" t="s">
        <v>3546</v>
      </c>
      <c r="C331" s="134" t="s">
        <v>3545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3" x14ac:dyDescent="0.25">
      <c r="A332" s="70" t="s">
        <v>3547</v>
      </c>
      <c r="B332" s="65" t="s">
        <v>3548</v>
      </c>
      <c r="C332" s="134" t="s">
        <v>3547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3" x14ac:dyDescent="0.25">
      <c r="A333" s="70" t="s">
        <v>3549</v>
      </c>
      <c r="B333" s="65" t="s">
        <v>3550</v>
      </c>
      <c r="C333" s="134" t="s">
        <v>3549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11.5" x14ac:dyDescent="0.25">
      <c r="A334" s="70" t="s">
        <v>3551</v>
      </c>
      <c r="B334" s="65" t="s">
        <v>3552</v>
      </c>
      <c r="C334" s="134" t="s">
        <v>3551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5">
      <c r="A335" s="70" t="s">
        <v>3553</v>
      </c>
      <c r="B335" s="65" t="s">
        <v>3554</v>
      </c>
      <c r="C335" s="134" t="s">
        <v>3555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5">
      <c r="A336" s="70" t="s">
        <v>3553</v>
      </c>
      <c r="B336" s="65" t="s">
        <v>3556</v>
      </c>
      <c r="C336" s="134" t="s">
        <v>3557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5">
      <c r="A337" s="70" t="s">
        <v>3558</v>
      </c>
      <c r="B337" s="65" t="s">
        <v>3559</v>
      </c>
      <c r="C337" s="134" t="s">
        <v>3560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5">
      <c r="A338" s="70" t="s">
        <v>3558</v>
      </c>
      <c r="B338" s="65" t="s">
        <v>3561</v>
      </c>
      <c r="C338" s="134" t="s">
        <v>3562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5">
      <c r="A339" s="70" t="s">
        <v>3563</v>
      </c>
      <c r="B339" s="65" t="s">
        <v>3564</v>
      </c>
      <c r="C339" s="134" t="s">
        <v>3565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5">
      <c r="A340" s="70" t="s">
        <v>3563</v>
      </c>
      <c r="B340" s="65" t="s">
        <v>3566</v>
      </c>
      <c r="C340" s="134" t="s">
        <v>3567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5">
      <c r="A341" s="70" t="s">
        <v>3568</v>
      </c>
      <c r="B341" s="65" t="s">
        <v>3569</v>
      </c>
      <c r="C341" s="134" t="s">
        <v>3570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5">
      <c r="A342" s="70" t="s">
        <v>3568</v>
      </c>
      <c r="B342" s="65" t="s">
        <v>3571</v>
      </c>
      <c r="C342" s="134" t="s">
        <v>3572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3573</v>
      </c>
      <c r="C343" s="134" t="s">
        <v>3574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5">
      <c r="A344" s="70" t="s">
        <v>3575</v>
      </c>
      <c r="B344" s="182" t="s">
        <v>3576</v>
      </c>
      <c r="C344" s="134" t="s">
        <v>3575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3577</v>
      </c>
      <c r="C345" s="134" t="s">
        <v>3578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11.5" x14ac:dyDescent="0.25">
      <c r="A346" s="70">
        <v>26233</v>
      </c>
      <c r="B346" s="182" t="s">
        <v>3579</v>
      </c>
      <c r="C346" s="134" t="s">
        <v>3580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11.5" x14ac:dyDescent="0.25">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3" x14ac:dyDescent="0.25">
      <c r="A348" s="70">
        <v>26244</v>
      </c>
      <c r="B348" s="182" t="s">
        <v>3581</v>
      </c>
      <c r="C348" s="134" t="s">
        <v>3582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3583</v>
      </c>
      <c r="C349" s="134" t="s">
        <v>3584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11.5" x14ac:dyDescent="0.25">
      <c r="A350" s="70" t="s">
        <v>3585</v>
      </c>
      <c r="B350" s="182" t="s">
        <v>3586</v>
      </c>
      <c r="C350" s="134" t="s">
        <v>3585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3" x14ac:dyDescent="0.25">
      <c r="A351" s="70">
        <v>26434</v>
      </c>
      <c r="B351" s="182" t="s">
        <v>3587</v>
      </c>
      <c r="C351" s="134" t="s">
        <v>3588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3" x14ac:dyDescent="0.25">
      <c r="A352" s="70">
        <v>26443</v>
      </c>
      <c r="B352" s="182" t="s">
        <v>3589</v>
      </c>
      <c r="C352" s="134" t="s">
        <v>3590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3" x14ac:dyDescent="0.25">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3" x14ac:dyDescent="0.25">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5">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3591</v>
      </c>
      <c r="C356" s="134" t="s">
        <v>3592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3593</v>
      </c>
      <c r="C357" s="134" t="s">
        <v>3594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1.5" x14ac:dyDescent="0.25">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3595</v>
      </c>
      <c r="C359" s="134" t="s">
        <v>3596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3" x14ac:dyDescent="0.25">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3597</v>
      </c>
      <c r="C361" s="134" t="s">
        <v>3598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3599</v>
      </c>
      <c r="C362" s="134" t="s">
        <v>3600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3601</v>
      </c>
      <c r="C363" s="134" t="s">
        <v>3602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5">
      <c r="A364" s="70" t="s">
        <v>3603</v>
      </c>
      <c r="B364" s="182" t="s">
        <v>3604</v>
      </c>
      <c r="C364" s="134" t="s">
        <v>3603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3605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3606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3607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5">
      <c r="A368" s="70" t="s">
        <v>3608</v>
      </c>
      <c r="B368" s="182" t="s">
        <v>3609</v>
      </c>
      <c r="C368" s="134" t="s">
        <v>3608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3610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3611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3612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3613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3614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3615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3" x14ac:dyDescent="0.25">
      <c r="A375" s="70">
        <v>27526</v>
      </c>
      <c r="B375" s="182" t="s">
        <v>3616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3617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3618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3619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3620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5">
      <c r="A380" s="70" t="s">
        <v>3621</v>
      </c>
      <c r="B380" s="65" t="s">
        <v>3622</v>
      </c>
      <c r="C380" s="134" t="s">
        <v>3621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5">
      <c r="A381" s="70" t="s">
        <v>3623</v>
      </c>
      <c r="B381" s="65" t="s">
        <v>3624</v>
      </c>
      <c r="C381" s="134" t="s">
        <v>3623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5">
      <c r="A382" s="70" t="s">
        <v>3625</v>
      </c>
      <c r="B382" s="65" t="s">
        <v>3626</v>
      </c>
      <c r="C382" s="134" t="s">
        <v>3625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5">
      <c r="A383" s="70" t="s">
        <v>3627</v>
      </c>
      <c r="B383" s="65" t="s">
        <v>3628</v>
      </c>
      <c r="C383" s="134" t="s">
        <v>3627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5">
      <c r="A384" s="70" t="s">
        <v>3629</v>
      </c>
      <c r="B384" s="65" t="s">
        <v>3630</v>
      </c>
      <c r="C384" s="134" t="s">
        <v>3629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5">
      <c r="A385" s="70" t="s">
        <v>3631</v>
      </c>
      <c r="B385" s="65" t="s">
        <v>3632</v>
      </c>
      <c r="C385" s="134" t="s">
        <v>3631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5">
      <c r="A386" s="70" t="s">
        <v>3633</v>
      </c>
      <c r="B386" s="182" t="s">
        <v>3634</v>
      </c>
      <c r="C386" s="134" t="s">
        <v>3633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1.5" x14ac:dyDescent="0.25">
      <c r="A387" s="70" t="s">
        <v>3635</v>
      </c>
      <c r="B387" s="182" t="s">
        <v>3636</v>
      </c>
      <c r="C387" s="134" t="s">
        <v>3635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5">
      <c r="A388" s="70" t="s">
        <v>3637</v>
      </c>
      <c r="B388" s="182" t="s">
        <v>3638</v>
      </c>
      <c r="C388" s="134" t="s">
        <v>3637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5">
      <c r="A389" s="70" t="s">
        <v>3639</v>
      </c>
      <c r="B389" s="182" t="s">
        <v>3640</v>
      </c>
      <c r="C389" s="134" t="s">
        <v>3639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5">
      <c r="A390" s="285" t="s">
        <v>3641</v>
      </c>
      <c r="B390" s="286" t="s">
        <v>3642</v>
      </c>
      <c r="C390" s="287" t="s">
        <v>3641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5">
      <c r="A391" s="285" t="s">
        <v>3643</v>
      </c>
      <c r="B391" s="286" t="s">
        <v>3644</v>
      </c>
      <c r="C391" s="287" t="s">
        <v>3643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5">
      <c r="A392" s="285" t="s">
        <v>3645</v>
      </c>
      <c r="B392" s="286" t="s">
        <v>3646</v>
      </c>
      <c r="C392" s="287" t="s">
        <v>3645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11.5" x14ac:dyDescent="0.25">
      <c r="A393" s="285" t="s">
        <v>3647</v>
      </c>
      <c r="B393" s="286" t="s">
        <v>3648</v>
      </c>
      <c r="C393" s="287" t="s">
        <v>3647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5">
      <c r="A394" s="285" t="s">
        <v>3649</v>
      </c>
      <c r="B394" s="286" t="s">
        <v>3650</v>
      </c>
      <c r="C394" s="287" t="s">
        <v>3649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11.5" x14ac:dyDescent="0.25">
      <c r="A395" s="285" t="s">
        <v>3651</v>
      </c>
      <c r="B395" s="286" t="s">
        <v>3652</v>
      </c>
      <c r="C395" s="287" t="s">
        <v>3651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5">
      <c r="A396" s="162" t="s">
        <v>3653</v>
      </c>
      <c r="B396" s="86" t="s">
        <v>3654</v>
      </c>
      <c r="C396" s="255" t="s">
        <v>3653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5">
      <c r="C587" s="170"/>
    </row>
    <row r="588" spans="1:23" ht="15.75" customHeight="1" x14ac:dyDescent="0.25">
      <c r="C588" s="170"/>
    </row>
    <row r="589" spans="1:23" ht="15.75" customHeight="1" x14ac:dyDescent="0.25">
      <c r="C589" s="170"/>
    </row>
    <row r="590" spans="1:23" ht="15.75" customHeight="1" x14ac:dyDescent="0.25">
      <c r="C590" s="170"/>
    </row>
    <row r="591" spans="1:23" ht="15.75" customHeight="1" x14ac:dyDescent="0.25">
      <c r="C591" s="170"/>
    </row>
    <row r="592" spans="1:23" ht="15.75" customHeight="1" x14ac:dyDescent="0.25">
      <c r="C592" s="170"/>
    </row>
    <row r="593" spans="3:3" ht="15.75" customHeight="1" x14ac:dyDescent="0.25">
      <c r="C593" s="170"/>
    </row>
    <row r="594" spans="3:3" ht="15.75" customHeight="1" x14ac:dyDescent="0.25">
      <c r="C594" s="170"/>
    </row>
    <row r="595" spans="3:3" ht="15.75" customHeight="1" x14ac:dyDescent="0.25">
      <c r="C595" s="170"/>
    </row>
    <row r="596" spans="3:3" ht="15.75" customHeight="1" x14ac:dyDescent="0.25">
      <c r="C596" s="170"/>
    </row>
    <row r="597" spans="3:3" ht="15.75" customHeight="1" x14ac:dyDescent="0.25">
      <c r="C597" s="170"/>
    </row>
    <row r="598" spans="3:3" ht="15.75" customHeight="1" x14ac:dyDescent="0.25">
      <c r="C598" s="170"/>
    </row>
    <row r="599" spans="3:3" ht="15.75" customHeight="1" x14ac:dyDescent="0.25">
      <c r="C599" s="170"/>
    </row>
    <row r="600" spans="3:3" ht="15.75" customHeight="1" x14ac:dyDescent="0.25">
      <c r="C600" s="170"/>
    </row>
    <row r="601" spans="3:3" ht="15.75" customHeight="1" x14ac:dyDescent="0.25">
      <c r="C601" s="170"/>
    </row>
    <row r="602" spans="3:3" ht="15.75" customHeight="1" x14ac:dyDescent="0.25">
      <c r="C602" s="170"/>
    </row>
    <row r="603" spans="3:3" ht="15.75" customHeight="1" x14ac:dyDescent="0.25">
      <c r="C603" s="170"/>
    </row>
    <row r="604" spans="3:3" ht="15.75" customHeight="1" x14ac:dyDescent="0.25">
      <c r="C604" s="170"/>
    </row>
    <row r="605" spans="3:3" ht="15.75" customHeight="1" x14ac:dyDescent="0.25">
      <c r="C605" s="170"/>
    </row>
    <row r="606" spans="3:3" ht="15.75" customHeight="1" x14ac:dyDescent="0.25">
      <c r="C606" s="170"/>
    </row>
    <row r="607" spans="3:3" ht="15.75" customHeight="1" x14ac:dyDescent="0.25">
      <c r="C607" s="170"/>
    </row>
    <row r="608" spans="3:3" ht="15.75" customHeight="1" x14ac:dyDescent="0.25">
      <c r="C608" s="170"/>
    </row>
    <row r="609" spans="3:3" ht="15.75" customHeight="1" x14ac:dyDescent="0.25">
      <c r="C609" s="170"/>
    </row>
    <row r="610" spans="3:3" ht="15.75" customHeight="1" x14ac:dyDescent="0.25">
      <c r="C610" s="170"/>
    </row>
    <row r="611" spans="3:3" ht="15.75" customHeight="1" x14ac:dyDescent="0.25">
      <c r="C611" s="170"/>
    </row>
    <row r="612" spans="3:3" ht="15.75" customHeight="1" x14ac:dyDescent="0.25">
      <c r="C612" s="170"/>
    </row>
    <row r="613" spans="3:3" ht="15.75" customHeight="1" x14ac:dyDescent="0.25">
      <c r="C613" s="170"/>
    </row>
    <row r="614" spans="3:3" ht="15.75" customHeight="1" x14ac:dyDescent="0.25">
      <c r="C614" s="170"/>
    </row>
    <row r="615" spans="3:3" ht="15.75" customHeight="1" x14ac:dyDescent="0.25">
      <c r="C615" s="170"/>
    </row>
    <row r="616" spans="3:3" ht="15.75" customHeight="1" x14ac:dyDescent="0.25">
      <c r="C616" s="170"/>
    </row>
    <row r="617" spans="3:3" ht="15.75" customHeight="1" x14ac:dyDescent="0.25">
      <c r="C617" s="170"/>
    </row>
    <row r="618" spans="3:3" ht="15.75" customHeight="1" x14ac:dyDescent="0.25">
      <c r="C618" s="170"/>
    </row>
    <row r="619" spans="3:3" ht="15.75" customHeight="1" x14ac:dyDescent="0.25">
      <c r="C619" s="170"/>
    </row>
    <row r="620" spans="3:3" ht="15.75" customHeight="1" x14ac:dyDescent="0.25">
      <c r="C620" s="170"/>
    </row>
    <row r="621" spans="3:3" ht="15.75" customHeight="1" x14ac:dyDescent="0.25">
      <c r="C621" s="170"/>
    </row>
    <row r="622" spans="3:3" ht="15.75" customHeight="1" x14ac:dyDescent="0.25">
      <c r="C622" s="170"/>
    </row>
    <row r="623" spans="3:3" ht="15.75" customHeight="1" x14ac:dyDescent="0.25">
      <c r="C623" s="170"/>
    </row>
    <row r="624" spans="3:3" ht="15.75" customHeight="1" x14ac:dyDescent="0.25">
      <c r="C624" s="170"/>
    </row>
    <row r="625" spans="3:3" ht="15.75" customHeight="1" x14ac:dyDescent="0.25">
      <c r="C625" s="170"/>
    </row>
    <row r="626" spans="3:3" ht="15.75" customHeight="1" x14ac:dyDescent="0.25">
      <c r="C626" s="170"/>
    </row>
    <row r="627" spans="3:3" ht="15.75" customHeight="1" x14ac:dyDescent="0.25">
      <c r="C627" s="170"/>
    </row>
    <row r="628" spans="3:3" ht="15.75" customHeight="1" x14ac:dyDescent="0.25">
      <c r="C628" s="170"/>
    </row>
    <row r="629" spans="3:3" ht="15.75" customHeight="1" x14ac:dyDescent="0.25">
      <c r="C629" s="170"/>
    </row>
    <row r="630" spans="3:3" ht="15.75" customHeight="1" x14ac:dyDescent="0.25">
      <c r="C630" s="170"/>
    </row>
    <row r="631" spans="3:3" ht="15.75" customHeight="1" x14ac:dyDescent="0.25">
      <c r="C631" s="170"/>
    </row>
    <row r="632" spans="3:3" ht="15.75" customHeight="1" x14ac:dyDescent="0.25">
      <c r="C632" s="170"/>
    </row>
    <row r="633" spans="3:3" ht="15.75" customHeight="1" x14ac:dyDescent="0.25">
      <c r="C633" s="170"/>
    </row>
    <row r="634" spans="3:3" ht="15.75" customHeight="1" x14ac:dyDescent="0.25">
      <c r="C634" s="170"/>
    </row>
    <row r="635" spans="3:3" ht="15.75" customHeight="1" x14ac:dyDescent="0.25">
      <c r="C635" s="170"/>
    </row>
    <row r="636" spans="3:3" ht="15.75" customHeight="1" x14ac:dyDescent="0.25">
      <c r="C636" s="170"/>
    </row>
    <row r="637" spans="3:3" ht="15.75" customHeight="1" x14ac:dyDescent="0.25">
      <c r="C637" s="170"/>
    </row>
    <row r="638" spans="3:3" ht="15.75" customHeight="1" x14ac:dyDescent="0.25">
      <c r="C638" s="170"/>
    </row>
    <row r="639" spans="3:3" ht="15.75" customHeight="1" x14ac:dyDescent="0.25">
      <c r="C639" s="170"/>
    </row>
    <row r="640" spans="3:3" ht="15.75" customHeight="1" x14ac:dyDescent="0.25">
      <c r="C640" s="170"/>
    </row>
    <row r="641" spans="3:3" ht="15.75" customHeight="1" x14ac:dyDescent="0.25">
      <c r="C641" s="170"/>
    </row>
    <row r="642" spans="3:3" ht="15.75" customHeight="1" x14ac:dyDescent="0.25">
      <c r="C642" s="170"/>
    </row>
    <row r="643" spans="3:3" ht="15.75" customHeight="1" x14ac:dyDescent="0.25">
      <c r="C643" s="170"/>
    </row>
    <row r="644" spans="3:3" ht="15.75" customHeight="1" x14ac:dyDescent="0.25">
      <c r="C644" s="170"/>
    </row>
    <row r="645" spans="3:3" ht="15.75" customHeight="1" x14ac:dyDescent="0.25">
      <c r="C645" s="170"/>
    </row>
    <row r="646" spans="3:3" ht="15.75" customHeight="1" x14ac:dyDescent="0.25">
      <c r="C646" s="170"/>
    </row>
    <row r="647" spans="3:3" ht="15.75" customHeight="1" x14ac:dyDescent="0.25">
      <c r="C647" s="170"/>
    </row>
    <row r="648" spans="3:3" ht="15.75" customHeight="1" x14ac:dyDescent="0.25">
      <c r="C648" s="170"/>
    </row>
    <row r="649" spans="3:3" ht="15.75" customHeight="1" x14ac:dyDescent="0.25">
      <c r="C649" s="170"/>
    </row>
    <row r="650" spans="3:3" ht="15.75" customHeight="1" x14ac:dyDescent="0.25">
      <c r="C650" s="170"/>
    </row>
    <row r="651" spans="3:3" ht="15.75" customHeight="1" x14ac:dyDescent="0.25">
      <c r="C651" s="170"/>
    </row>
    <row r="652" spans="3:3" ht="15.75" customHeight="1" x14ac:dyDescent="0.25">
      <c r="C652" s="170"/>
    </row>
    <row r="653" spans="3:3" ht="15.75" customHeight="1" x14ac:dyDescent="0.25">
      <c r="C653" s="170"/>
    </row>
    <row r="654" spans="3:3" ht="15.75" customHeight="1" x14ac:dyDescent="0.25">
      <c r="C654" s="170"/>
    </row>
    <row r="655" spans="3:3" ht="15.75" customHeight="1" x14ac:dyDescent="0.25">
      <c r="C655" s="170"/>
    </row>
    <row r="656" spans="3:3" ht="15.75" customHeight="1" x14ac:dyDescent="0.25">
      <c r="C656" s="170"/>
    </row>
    <row r="657" spans="3:3" ht="15.75" customHeight="1" x14ac:dyDescent="0.25">
      <c r="C657" s="170"/>
    </row>
    <row r="658" spans="3:3" ht="15.75" customHeight="1" x14ac:dyDescent="0.25">
      <c r="C658" s="170"/>
    </row>
    <row r="659" spans="3:3" ht="15.75" customHeight="1" x14ac:dyDescent="0.25">
      <c r="C659" s="170"/>
    </row>
    <row r="660" spans="3:3" ht="15.75" customHeight="1" x14ac:dyDescent="0.25">
      <c r="C660" s="170"/>
    </row>
    <row r="661" spans="3:3" ht="15.75" customHeight="1" x14ac:dyDescent="0.25">
      <c r="C661" s="170"/>
    </row>
    <row r="662" spans="3:3" ht="15.75" customHeight="1" x14ac:dyDescent="0.25">
      <c r="C662" s="170"/>
    </row>
    <row r="663" spans="3:3" ht="15.75" customHeight="1" x14ac:dyDescent="0.25">
      <c r="C663" s="170"/>
    </row>
    <row r="664" spans="3:3" ht="15.75" customHeight="1" x14ac:dyDescent="0.25">
      <c r="C664" s="170"/>
    </row>
    <row r="665" spans="3:3" ht="15.75" customHeight="1" x14ac:dyDescent="0.25">
      <c r="C665" s="170"/>
    </row>
    <row r="666" spans="3:3" ht="15.75" customHeight="1" x14ac:dyDescent="0.25">
      <c r="C666" s="170"/>
    </row>
    <row r="667" spans="3:3" ht="15.75" customHeight="1" x14ac:dyDescent="0.25">
      <c r="C667" s="170"/>
    </row>
    <row r="668" spans="3:3" ht="15.75" customHeight="1" x14ac:dyDescent="0.25">
      <c r="C668" s="170"/>
    </row>
    <row r="669" spans="3:3" ht="15.75" customHeight="1" x14ac:dyDescent="0.25">
      <c r="C669" s="170"/>
    </row>
    <row r="670" spans="3:3" ht="15.75" customHeight="1" x14ac:dyDescent="0.25">
      <c r="C670" s="170"/>
    </row>
    <row r="671" spans="3:3" ht="15.75" customHeight="1" x14ac:dyDescent="0.25">
      <c r="C671" s="170"/>
    </row>
    <row r="672" spans="3:3" ht="15.75" customHeight="1" x14ac:dyDescent="0.25">
      <c r="C672" s="170"/>
    </row>
    <row r="673" spans="3:3" ht="15.75" customHeight="1" x14ac:dyDescent="0.25">
      <c r="C673" s="170"/>
    </row>
    <row r="674" spans="3:3" ht="15.75" customHeight="1" x14ac:dyDescent="0.25">
      <c r="C674" s="170"/>
    </row>
    <row r="675" spans="3:3" ht="15.75" customHeight="1" x14ac:dyDescent="0.25">
      <c r="C675" s="170"/>
    </row>
    <row r="676" spans="3:3" ht="15.75" customHeight="1" x14ac:dyDescent="0.25">
      <c r="C676" s="170"/>
    </row>
    <row r="677" spans="3:3" ht="15.75" customHeight="1" x14ac:dyDescent="0.25">
      <c r="C677" s="170"/>
    </row>
    <row r="678" spans="3:3" ht="15.75" customHeight="1" x14ac:dyDescent="0.25">
      <c r="C678" s="170"/>
    </row>
    <row r="679" spans="3:3" ht="15.75" customHeight="1" x14ac:dyDescent="0.25">
      <c r="C679" s="170"/>
    </row>
    <row r="680" spans="3:3" ht="15.75" customHeight="1" x14ac:dyDescent="0.25">
      <c r="C680" s="170"/>
    </row>
    <row r="681" spans="3:3" ht="15.75" customHeight="1" x14ac:dyDescent="0.25">
      <c r="C681" s="170"/>
    </row>
    <row r="682" spans="3:3" ht="15.75" customHeight="1" x14ac:dyDescent="0.25">
      <c r="C682" s="170"/>
    </row>
    <row r="683" spans="3:3" ht="15.75" customHeight="1" x14ac:dyDescent="0.25">
      <c r="C683" s="170"/>
    </row>
    <row r="684" spans="3:3" ht="15.75" customHeight="1" x14ac:dyDescent="0.25">
      <c r="C684" s="170"/>
    </row>
    <row r="685" spans="3:3" ht="15.75" customHeight="1" x14ac:dyDescent="0.25">
      <c r="C685" s="170"/>
    </row>
    <row r="686" spans="3:3" ht="15.75" customHeight="1" x14ac:dyDescent="0.25">
      <c r="C686" s="170"/>
    </row>
    <row r="687" spans="3:3" ht="15.75" customHeight="1" x14ac:dyDescent="0.25">
      <c r="C687" s="170"/>
    </row>
    <row r="688" spans="3:3" ht="15.75" customHeight="1" x14ac:dyDescent="0.25">
      <c r="C688" s="170"/>
    </row>
    <row r="689" spans="3:3" ht="15.75" customHeight="1" x14ac:dyDescent="0.25">
      <c r="C689" s="170"/>
    </row>
    <row r="690" spans="3:3" ht="15.75" customHeight="1" x14ac:dyDescent="0.25">
      <c r="C690" s="170"/>
    </row>
    <row r="691" spans="3:3" ht="15.75" customHeight="1" x14ac:dyDescent="0.25">
      <c r="C691" s="170"/>
    </row>
    <row r="692" spans="3:3" ht="15.75" customHeight="1" x14ac:dyDescent="0.25">
      <c r="C692" s="170"/>
    </row>
    <row r="693" spans="3:3" ht="15.75" customHeight="1" x14ac:dyDescent="0.25">
      <c r="C693" s="170"/>
    </row>
    <row r="694" spans="3:3" ht="15.75" customHeight="1" x14ac:dyDescent="0.25">
      <c r="C694" s="170"/>
    </row>
    <row r="695" spans="3:3" ht="15.75" customHeight="1" x14ac:dyDescent="0.25">
      <c r="C695" s="170"/>
    </row>
    <row r="696" spans="3:3" ht="15.75" customHeight="1" x14ac:dyDescent="0.25">
      <c r="C696" s="170"/>
    </row>
    <row r="697" spans="3:3" ht="15.75" customHeight="1" x14ac:dyDescent="0.25">
      <c r="C697" s="170"/>
    </row>
    <row r="698" spans="3:3" ht="15.75" customHeight="1" x14ac:dyDescent="0.25">
      <c r="C698" s="170"/>
    </row>
    <row r="699" spans="3:3" ht="15.75" customHeight="1" x14ac:dyDescent="0.25">
      <c r="C699" s="170"/>
    </row>
    <row r="700" spans="3:3" ht="15.75" customHeight="1" x14ac:dyDescent="0.25">
      <c r="C700" s="170"/>
    </row>
    <row r="701" spans="3:3" ht="15.75" customHeight="1" x14ac:dyDescent="0.25">
      <c r="C701" s="170"/>
    </row>
    <row r="702" spans="3:3" ht="15.75" customHeight="1" x14ac:dyDescent="0.25">
      <c r="C702" s="170"/>
    </row>
    <row r="703" spans="3:3" ht="15.75" customHeight="1" x14ac:dyDescent="0.25">
      <c r="C703" s="170"/>
    </row>
    <row r="704" spans="3:3" ht="15.75" customHeight="1" x14ac:dyDescent="0.25">
      <c r="C704" s="170"/>
    </row>
    <row r="705" spans="3:3" ht="15.75" customHeight="1" x14ac:dyDescent="0.25">
      <c r="C705" s="170"/>
    </row>
    <row r="706" spans="3:3" ht="15.75" customHeight="1" x14ac:dyDescent="0.25">
      <c r="C706" s="170"/>
    </row>
    <row r="707" spans="3:3" ht="15.75" customHeight="1" x14ac:dyDescent="0.25">
      <c r="C707" s="170"/>
    </row>
    <row r="708" spans="3:3" ht="15.75" customHeight="1" x14ac:dyDescent="0.25">
      <c r="C708" s="170"/>
    </row>
    <row r="709" spans="3:3" ht="15.75" customHeight="1" x14ac:dyDescent="0.25">
      <c r="C709" s="170"/>
    </row>
    <row r="710" spans="3:3" ht="15.75" customHeight="1" x14ac:dyDescent="0.25">
      <c r="C710" s="170"/>
    </row>
    <row r="711" spans="3:3" ht="15.75" customHeight="1" x14ac:dyDescent="0.25">
      <c r="C711" s="170"/>
    </row>
    <row r="712" spans="3:3" ht="15.75" customHeight="1" x14ac:dyDescent="0.25">
      <c r="C712" s="170"/>
    </row>
    <row r="713" spans="3:3" ht="15.75" customHeight="1" x14ac:dyDescent="0.25">
      <c r="C713" s="170"/>
    </row>
    <row r="714" spans="3:3" ht="15.75" customHeight="1" x14ac:dyDescent="0.25">
      <c r="C714" s="170"/>
    </row>
    <row r="715" spans="3:3" ht="15.75" customHeight="1" x14ac:dyDescent="0.25">
      <c r="C715" s="170"/>
    </row>
    <row r="716" spans="3:3" ht="15.75" customHeight="1" x14ac:dyDescent="0.25">
      <c r="C716" s="170"/>
    </row>
    <row r="717" spans="3:3" ht="15.75" customHeight="1" x14ac:dyDescent="0.25">
      <c r="C717" s="170"/>
    </row>
    <row r="718" spans="3:3" ht="15.75" customHeight="1" x14ac:dyDescent="0.25">
      <c r="C718" s="170"/>
    </row>
    <row r="719" spans="3:3" ht="15.75" customHeight="1" x14ac:dyDescent="0.25">
      <c r="C719" s="170"/>
    </row>
    <row r="720" spans="3:3" ht="15.75" customHeight="1" x14ac:dyDescent="0.25">
      <c r="C720" s="170"/>
    </row>
    <row r="721" spans="3:3" ht="15.75" customHeight="1" x14ac:dyDescent="0.25">
      <c r="C721" s="170"/>
    </row>
    <row r="722" spans="3:3" ht="15.75" customHeight="1" x14ac:dyDescent="0.25">
      <c r="C722" s="170"/>
    </row>
    <row r="723" spans="3:3" ht="15.75" customHeight="1" x14ac:dyDescent="0.25">
      <c r="C723" s="170"/>
    </row>
    <row r="724" spans="3:3" ht="15.75" customHeight="1" x14ac:dyDescent="0.25">
      <c r="C724" s="170"/>
    </row>
    <row r="725" spans="3:3" ht="15.75" customHeight="1" x14ac:dyDescent="0.25">
      <c r="C725" s="170"/>
    </row>
    <row r="726" spans="3:3" ht="15.75" customHeight="1" x14ac:dyDescent="0.25">
      <c r="C726" s="170"/>
    </row>
    <row r="727" spans="3:3" ht="15.75" customHeight="1" x14ac:dyDescent="0.25">
      <c r="C727" s="170"/>
    </row>
    <row r="728" spans="3:3" ht="15.75" customHeight="1" x14ac:dyDescent="0.25">
      <c r="C728" s="170"/>
    </row>
    <row r="729" spans="3:3" ht="15.75" customHeight="1" x14ac:dyDescent="0.25">
      <c r="C729" s="170"/>
    </row>
    <row r="730" spans="3:3" ht="15.75" customHeight="1" x14ac:dyDescent="0.25">
      <c r="C730" s="170"/>
    </row>
    <row r="731" spans="3:3" ht="15.75" customHeight="1" x14ac:dyDescent="0.25">
      <c r="C731" s="170"/>
    </row>
    <row r="732" spans="3:3" ht="15.75" customHeight="1" x14ac:dyDescent="0.25">
      <c r="C732" s="170"/>
    </row>
    <row r="733" spans="3:3" ht="15.75" customHeight="1" x14ac:dyDescent="0.25">
      <c r="C733" s="170"/>
    </row>
    <row r="734" spans="3:3" ht="15.75" customHeight="1" x14ac:dyDescent="0.25">
      <c r="C734" s="170"/>
    </row>
    <row r="735" spans="3:3" ht="15.75" customHeight="1" x14ac:dyDescent="0.25">
      <c r="C735" s="170"/>
    </row>
    <row r="736" spans="3:3" ht="15.75" customHeight="1" x14ac:dyDescent="0.25">
      <c r="C736" s="170"/>
    </row>
    <row r="737" spans="3:3" ht="15.75" customHeight="1" x14ac:dyDescent="0.25">
      <c r="C737" s="170"/>
    </row>
    <row r="738" spans="3:3" ht="15.75" customHeight="1" x14ac:dyDescent="0.25">
      <c r="C738" s="170"/>
    </row>
    <row r="739" spans="3:3" ht="15.75" customHeight="1" x14ac:dyDescent="0.25">
      <c r="C739" s="170"/>
    </row>
    <row r="740" spans="3:3" ht="15.75" customHeight="1" x14ac:dyDescent="0.25">
      <c r="C740" s="170"/>
    </row>
    <row r="741" spans="3:3" ht="15.75" customHeight="1" x14ac:dyDescent="0.25">
      <c r="C741" s="170"/>
    </row>
    <row r="742" spans="3:3" ht="15.75" customHeight="1" x14ac:dyDescent="0.25">
      <c r="C742" s="170"/>
    </row>
    <row r="743" spans="3:3" ht="15.75" customHeight="1" x14ac:dyDescent="0.25">
      <c r="C743" s="170"/>
    </row>
    <row r="744" spans="3:3" ht="15.75" customHeight="1" x14ac:dyDescent="0.25">
      <c r="C744" s="170"/>
    </row>
    <row r="745" spans="3:3" ht="15.75" customHeight="1" x14ac:dyDescent="0.25">
      <c r="C745" s="170"/>
    </row>
    <row r="746" spans="3:3" ht="15.75" customHeight="1" x14ac:dyDescent="0.25">
      <c r="C746" s="170"/>
    </row>
    <row r="747" spans="3:3" ht="15.75" customHeight="1" x14ac:dyDescent="0.25">
      <c r="C747" s="170"/>
    </row>
    <row r="748" spans="3:3" ht="15.75" customHeight="1" x14ac:dyDescent="0.25">
      <c r="C748" s="170"/>
    </row>
    <row r="749" spans="3:3" ht="15.75" customHeight="1" x14ac:dyDescent="0.25">
      <c r="C749" s="170"/>
    </row>
    <row r="750" spans="3:3" ht="15.75" customHeight="1" x14ac:dyDescent="0.25">
      <c r="C750" s="170"/>
    </row>
    <row r="751" spans="3:3" ht="15.75" customHeight="1" x14ac:dyDescent="0.25">
      <c r="C751" s="170"/>
    </row>
    <row r="752" spans="3:3" ht="15.75" customHeight="1" x14ac:dyDescent="0.25">
      <c r="C752" s="170"/>
    </row>
    <row r="753" spans="3:3" ht="15.75" customHeight="1" x14ac:dyDescent="0.25">
      <c r="C753" s="170"/>
    </row>
    <row r="754" spans="3:3" ht="15.75" customHeight="1" x14ac:dyDescent="0.25">
      <c r="C754" s="170"/>
    </row>
    <row r="755" spans="3:3" ht="15.75" customHeight="1" x14ac:dyDescent="0.25">
      <c r="C755" s="170"/>
    </row>
    <row r="756" spans="3:3" ht="15.75" customHeight="1" x14ac:dyDescent="0.25">
      <c r="C756" s="170"/>
    </row>
    <row r="757" spans="3:3" ht="15.75" customHeight="1" x14ac:dyDescent="0.25">
      <c r="C757" s="170"/>
    </row>
    <row r="758" spans="3:3" ht="15.75" customHeight="1" x14ac:dyDescent="0.25">
      <c r="C758" s="170"/>
    </row>
    <row r="759" spans="3:3" ht="15.75" customHeight="1" x14ac:dyDescent="0.25">
      <c r="C759" s="170"/>
    </row>
    <row r="760" spans="3:3" ht="15.75" customHeight="1" x14ac:dyDescent="0.25">
      <c r="C760" s="170"/>
    </row>
    <row r="761" spans="3:3" ht="15.75" customHeight="1" x14ac:dyDescent="0.25">
      <c r="C761" s="170"/>
    </row>
    <row r="762" spans="3:3" ht="15.75" customHeight="1" x14ac:dyDescent="0.25">
      <c r="C762" s="170"/>
    </row>
    <row r="763" spans="3:3" ht="15.75" customHeight="1" x14ac:dyDescent="0.25">
      <c r="C763" s="170"/>
    </row>
    <row r="764" spans="3:3" ht="15.75" customHeight="1" x14ac:dyDescent="0.25">
      <c r="C764" s="170"/>
    </row>
    <row r="765" spans="3:3" ht="15.75" customHeight="1" x14ac:dyDescent="0.25">
      <c r="C765" s="170"/>
    </row>
    <row r="766" spans="3:3" ht="15.75" customHeight="1" x14ac:dyDescent="0.25">
      <c r="C766" s="170"/>
    </row>
    <row r="767" spans="3:3" ht="15.75" customHeight="1" x14ac:dyDescent="0.25">
      <c r="C767" s="170"/>
    </row>
    <row r="768" spans="3:3" ht="15.75" customHeight="1" x14ac:dyDescent="0.25">
      <c r="C768" s="170"/>
    </row>
    <row r="769" spans="3:3" ht="15.75" customHeight="1" x14ac:dyDescent="0.25">
      <c r="C769" s="170"/>
    </row>
    <row r="770" spans="3:3" ht="15.75" customHeight="1" x14ac:dyDescent="0.25">
      <c r="C770" s="170"/>
    </row>
    <row r="771" spans="3:3" ht="15.75" customHeight="1" x14ac:dyDescent="0.25">
      <c r="C771" s="170"/>
    </row>
    <row r="772" spans="3:3" ht="15.75" customHeight="1" x14ac:dyDescent="0.25">
      <c r="C772" s="170"/>
    </row>
    <row r="773" spans="3:3" ht="15.75" customHeight="1" x14ac:dyDescent="0.25">
      <c r="C773" s="170"/>
    </row>
    <row r="774" spans="3:3" ht="15.75" customHeight="1" x14ac:dyDescent="0.25">
      <c r="C774" s="170"/>
    </row>
    <row r="775" spans="3:3" ht="15.75" customHeight="1" x14ac:dyDescent="0.25">
      <c r="C775" s="170"/>
    </row>
    <row r="776" spans="3:3" ht="15.75" customHeight="1" x14ac:dyDescent="0.25">
      <c r="C776" s="170"/>
    </row>
    <row r="777" spans="3:3" ht="15.75" customHeight="1" x14ac:dyDescent="0.25">
      <c r="C777" s="170"/>
    </row>
    <row r="778" spans="3:3" ht="15.75" customHeight="1" x14ac:dyDescent="0.25">
      <c r="C778" s="170"/>
    </row>
    <row r="779" spans="3:3" ht="15.75" customHeight="1" x14ac:dyDescent="0.25">
      <c r="C779" s="170"/>
    </row>
    <row r="780" spans="3:3" ht="15.75" customHeight="1" x14ac:dyDescent="0.25">
      <c r="C780" s="170"/>
    </row>
    <row r="781" spans="3:3" ht="15.75" customHeight="1" x14ac:dyDescent="0.25">
      <c r="C781" s="170"/>
    </row>
    <row r="782" spans="3:3" ht="15.75" customHeight="1" x14ac:dyDescent="0.25">
      <c r="C782" s="170"/>
    </row>
    <row r="783" spans="3:3" ht="15.75" customHeight="1" x14ac:dyDescent="0.25">
      <c r="C783" s="170"/>
    </row>
    <row r="784" spans="3:3" ht="15.75" customHeight="1" x14ac:dyDescent="0.25">
      <c r="C784" s="170"/>
    </row>
    <row r="785" spans="3:3" ht="15.75" customHeight="1" x14ac:dyDescent="0.25">
      <c r="C785" s="170"/>
    </row>
    <row r="786" spans="3:3" ht="15.75" customHeight="1" x14ac:dyDescent="0.25">
      <c r="C786" s="170"/>
    </row>
    <row r="787" spans="3:3" ht="15.75" customHeight="1" x14ac:dyDescent="0.25">
      <c r="C787" s="170"/>
    </row>
    <row r="788" spans="3:3" ht="15.75" customHeight="1" x14ac:dyDescent="0.25">
      <c r="C788" s="170"/>
    </row>
    <row r="789" spans="3:3" ht="15.75" customHeight="1" x14ac:dyDescent="0.25">
      <c r="C789" s="170"/>
    </row>
    <row r="790" spans="3:3" ht="15.75" customHeight="1" x14ac:dyDescent="0.25">
      <c r="C790" s="170"/>
    </row>
    <row r="791" spans="3:3" ht="15.75" customHeight="1" x14ac:dyDescent="0.25">
      <c r="C791" s="170"/>
    </row>
    <row r="792" spans="3:3" ht="15.75" customHeight="1" x14ac:dyDescent="0.25">
      <c r="C792" s="170"/>
    </row>
    <row r="793" spans="3:3" ht="15.75" customHeight="1" x14ac:dyDescent="0.25">
      <c r="C793" s="170"/>
    </row>
    <row r="794" spans="3:3" ht="15.75" customHeight="1" x14ac:dyDescent="0.25">
      <c r="C794" s="170"/>
    </row>
    <row r="795" spans="3:3" ht="15.75" customHeight="1" x14ac:dyDescent="0.25">
      <c r="C795" s="170"/>
    </row>
    <row r="796" spans="3:3" ht="15.75" customHeight="1" x14ac:dyDescent="0.25">
      <c r="C796" s="170"/>
    </row>
    <row r="797" spans="3:3" ht="15.75" customHeight="1" x14ac:dyDescent="0.25">
      <c r="C797" s="170"/>
    </row>
    <row r="798" spans="3:3" ht="15.75" customHeight="1" x14ac:dyDescent="0.25">
      <c r="C798" s="170"/>
    </row>
    <row r="799" spans="3:3" ht="15.75" customHeight="1" x14ac:dyDescent="0.25">
      <c r="C799" s="170"/>
    </row>
    <row r="800" spans="3:3" ht="15.75" customHeight="1" x14ac:dyDescent="0.25">
      <c r="C800" s="170"/>
    </row>
    <row r="801" spans="3:3" ht="15.75" customHeight="1" x14ac:dyDescent="0.25">
      <c r="C801" s="170"/>
    </row>
    <row r="802" spans="3:3" ht="15.75" customHeight="1" x14ac:dyDescent="0.25">
      <c r="C802" s="170"/>
    </row>
    <row r="803" spans="3:3" ht="15.75" customHeight="1" x14ac:dyDescent="0.25">
      <c r="C803" s="170"/>
    </row>
    <row r="804" spans="3:3" ht="15.75" customHeight="1" x14ac:dyDescent="0.25">
      <c r="C804" s="170"/>
    </row>
    <row r="805" spans="3:3" ht="15.75" customHeight="1" x14ac:dyDescent="0.25">
      <c r="C805" s="170"/>
    </row>
    <row r="806" spans="3:3" ht="15.75" customHeight="1" x14ac:dyDescent="0.25">
      <c r="C806" s="170"/>
    </row>
    <row r="807" spans="3:3" ht="15.75" customHeight="1" x14ac:dyDescent="0.25">
      <c r="C807" s="170"/>
    </row>
    <row r="808" spans="3:3" ht="15.75" customHeight="1" x14ac:dyDescent="0.25">
      <c r="C808" s="170"/>
    </row>
    <row r="809" spans="3:3" ht="15.75" customHeight="1" x14ac:dyDescent="0.25">
      <c r="C809" s="170"/>
    </row>
    <row r="810" spans="3:3" ht="15.75" customHeight="1" x14ac:dyDescent="0.25">
      <c r="C810" s="170"/>
    </row>
    <row r="811" spans="3:3" ht="15.75" customHeight="1" x14ac:dyDescent="0.25">
      <c r="C811" s="170"/>
    </row>
    <row r="812" spans="3:3" ht="15.75" customHeight="1" x14ac:dyDescent="0.25">
      <c r="C812" s="170"/>
    </row>
    <row r="813" spans="3:3" ht="15.75" customHeight="1" x14ac:dyDescent="0.25">
      <c r="C813" s="170"/>
    </row>
    <row r="814" spans="3:3" ht="15.75" customHeight="1" x14ac:dyDescent="0.25">
      <c r="C814" s="170"/>
    </row>
    <row r="815" spans="3:3" ht="15.75" customHeight="1" x14ac:dyDescent="0.25">
      <c r="C815" s="170"/>
    </row>
    <row r="816" spans="3:3" ht="15.75" customHeight="1" x14ac:dyDescent="0.25">
      <c r="C816" s="170"/>
    </row>
    <row r="817" spans="3:3" ht="15.75" customHeight="1" x14ac:dyDescent="0.25">
      <c r="C817" s="170"/>
    </row>
    <row r="818" spans="3:3" ht="15.75" customHeight="1" x14ac:dyDescent="0.25">
      <c r="C818" s="170"/>
    </row>
    <row r="819" spans="3:3" ht="15.75" customHeight="1" x14ac:dyDescent="0.25">
      <c r="C819" s="170"/>
    </row>
    <row r="820" spans="3:3" ht="15.75" customHeight="1" x14ac:dyDescent="0.25">
      <c r="C820" s="170"/>
    </row>
    <row r="821" spans="3:3" ht="15.75" customHeight="1" x14ac:dyDescent="0.25">
      <c r="C821" s="170"/>
    </row>
    <row r="822" spans="3:3" ht="15.75" customHeight="1" x14ac:dyDescent="0.25">
      <c r="C822" s="170"/>
    </row>
    <row r="823" spans="3:3" ht="15.75" customHeight="1" x14ac:dyDescent="0.25">
      <c r="C823" s="170"/>
    </row>
    <row r="824" spans="3:3" ht="15.75" customHeight="1" x14ac:dyDescent="0.25">
      <c r="C824" s="170"/>
    </row>
    <row r="825" spans="3:3" ht="15.75" customHeight="1" x14ac:dyDescent="0.25">
      <c r="C825" s="170"/>
    </row>
    <row r="826" spans="3:3" ht="15.75" customHeight="1" x14ac:dyDescent="0.25">
      <c r="C826" s="170"/>
    </row>
    <row r="827" spans="3:3" ht="15.75" customHeight="1" x14ac:dyDescent="0.25">
      <c r="C827" s="170"/>
    </row>
    <row r="828" spans="3:3" ht="15.75" customHeight="1" x14ac:dyDescent="0.25">
      <c r="C828" s="170"/>
    </row>
    <row r="829" spans="3:3" ht="15.75" customHeight="1" x14ac:dyDescent="0.25">
      <c r="C829" s="170"/>
    </row>
    <row r="830" spans="3:3" ht="15.75" customHeight="1" x14ac:dyDescent="0.25">
      <c r="C830" s="170"/>
    </row>
    <row r="831" spans="3:3" ht="15.75" customHeight="1" x14ac:dyDescent="0.25">
      <c r="C831" s="170"/>
    </row>
    <row r="832" spans="3:3" ht="15.75" customHeight="1" x14ac:dyDescent="0.25">
      <c r="C832" s="170"/>
    </row>
    <row r="833" spans="3:3" ht="15.75" customHeight="1" x14ac:dyDescent="0.25">
      <c r="C833" s="170"/>
    </row>
    <row r="834" spans="3:3" ht="15.75" customHeight="1" x14ac:dyDescent="0.25">
      <c r="C834" s="170"/>
    </row>
    <row r="835" spans="3:3" ht="15.75" customHeight="1" x14ac:dyDescent="0.25">
      <c r="C835" s="170"/>
    </row>
    <row r="836" spans="3:3" ht="15.75" customHeight="1" x14ac:dyDescent="0.25">
      <c r="C836" s="170"/>
    </row>
    <row r="837" spans="3:3" ht="15.75" customHeight="1" x14ac:dyDescent="0.25">
      <c r="C837" s="170"/>
    </row>
    <row r="838" spans="3:3" ht="15.75" customHeight="1" x14ac:dyDescent="0.25">
      <c r="C838" s="170"/>
    </row>
    <row r="839" spans="3:3" ht="15.75" customHeight="1" x14ac:dyDescent="0.25">
      <c r="C839" s="170"/>
    </row>
    <row r="840" spans="3:3" ht="15.75" customHeight="1" x14ac:dyDescent="0.25">
      <c r="C840" s="170"/>
    </row>
    <row r="841" spans="3:3" ht="15.75" customHeight="1" x14ac:dyDescent="0.25">
      <c r="C841" s="170"/>
    </row>
    <row r="842" spans="3:3" ht="15.75" customHeight="1" x14ac:dyDescent="0.25">
      <c r="C842" s="170"/>
    </row>
    <row r="843" spans="3:3" ht="15.75" customHeight="1" x14ac:dyDescent="0.25">
      <c r="C843" s="170"/>
    </row>
    <row r="844" spans="3:3" ht="15.75" customHeight="1" x14ac:dyDescent="0.25">
      <c r="C844" s="170"/>
    </row>
    <row r="845" spans="3:3" ht="15.75" customHeight="1" x14ac:dyDescent="0.25">
      <c r="C845" s="170"/>
    </row>
    <row r="846" spans="3:3" ht="15.75" customHeight="1" x14ac:dyDescent="0.25">
      <c r="C846" s="170"/>
    </row>
    <row r="847" spans="3:3" ht="15.75" customHeight="1" x14ac:dyDescent="0.25">
      <c r="C847" s="170"/>
    </row>
    <row r="848" spans="3:3" ht="15.75" customHeight="1" x14ac:dyDescent="0.25">
      <c r="C848" s="170"/>
    </row>
    <row r="849" spans="3:3" ht="15.75" customHeight="1" x14ac:dyDescent="0.25">
      <c r="C849" s="170"/>
    </row>
    <row r="850" spans="3:3" ht="15.75" customHeight="1" x14ac:dyDescent="0.25">
      <c r="C850" s="170"/>
    </row>
    <row r="851" spans="3:3" ht="15.75" customHeight="1" x14ac:dyDescent="0.25">
      <c r="C851" s="170"/>
    </row>
    <row r="852" spans="3:3" ht="15.75" customHeight="1" x14ac:dyDescent="0.25">
      <c r="C852" s="170"/>
    </row>
    <row r="853" spans="3:3" ht="15.75" customHeight="1" x14ac:dyDescent="0.25">
      <c r="C853" s="170"/>
    </row>
    <row r="854" spans="3:3" ht="15.75" customHeight="1" x14ac:dyDescent="0.25">
      <c r="C854" s="170"/>
    </row>
    <row r="855" spans="3:3" ht="15.75" customHeight="1" x14ac:dyDescent="0.25">
      <c r="C855" s="170"/>
    </row>
    <row r="856" spans="3:3" ht="15.75" customHeight="1" x14ac:dyDescent="0.25">
      <c r="C856" s="170"/>
    </row>
    <row r="857" spans="3:3" ht="15.75" customHeight="1" x14ac:dyDescent="0.25">
      <c r="C857" s="170"/>
    </row>
    <row r="858" spans="3:3" ht="15.75" customHeight="1" x14ac:dyDescent="0.25">
      <c r="C858" s="170"/>
    </row>
    <row r="859" spans="3:3" ht="15.75" customHeight="1" x14ac:dyDescent="0.25">
      <c r="C859" s="170"/>
    </row>
    <row r="860" spans="3:3" ht="15.75" customHeight="1" x14ac:dyDescent="0.25">
      <c r="C860" s="170"/>
    </row>
    <row r="861" spans="3:3" ht="15.75" customHeight="1" x14ac:dyDescent="0.25">
      <c r="C861" s="170"/>
    </row>
    <row r="862" spans="3:3" ht="15.75" customHeight="1" x14ac:dyDescent="0.25">
      <c r="C862" s="170"/>
    </row>
    <row r="863" spans="3:3" ht="15.75" customHeight="1" x14ac:dyDescent="0.25">
      <c r="C863" s="170"/>
    </row>
    <row r="864" spans="3:3" ht="15.75" customHeight="1" x14ac:dyDescent="0.25">
      <c r="C864" s="170"/>
    </row>
    <row r="865" spans="3:3" ht="15.75" customHeight="1" x14ac:dyDescent="0.25">
      <c r="C865" s="170"/>
    </row>
    <row r="866" spans="3:3" ht="15.75" customHeight="1" x14ac:dyDescent="0.25">
      <c r="C866" s="170"/>
    </row>
    <row r="867" spans="3:3" ht="15.75" customHeight="1" x14ac:dyDescent="0.25">
      <c r="C867" s="170"/>
    </row>
    <row r="868" spans="3:3" ht="15.75" customHeight="1" x14ac:dyDescent="0.25">
      <c r="C868" s="170"/>
    </row>
    <row r="869" spans="3:3" ht="15.75" customHeight="1" x14ac:dyDescent="0.25">
      <c r="C869" s="170"/>
    </row>
    <row r="870" spans="3:3" ht="15.75" customHeight="1" x14ac:dyDescent="0.25">
      <c r="C870" s="170"/>
    </row>
    <row r="871" spans="3:3" ht="15.75" customHeight="1" x14ac:dyDescent="0.25">
      <c r="C871" s="170"/>
    </row>
    <row r="872" spans="3:3" ht="15.75" customHeight="1" x14ac:dyDescent="0.25">
      <c r="C872" s="170"/>
    </row>
    <row r="873" spans="3:3" ht="15.75" customHeight="1" x14ac:dyDescent="0.25">
      <c r="C873" s="170"/>
    </row>
    <row r="874" spans="3:3" ht="15.75" customHeight="1" x14ac:dyDescent="0.25">
      <c r="C874" s="170"/>
    </row>
    <row r="875" spans="3:3" ht="15.75" customHeight="1" x14ac:dyDescent="0.25">
      <c r="C875" s="170"/>
    </row>
    <row r="876" spans="3:3" ht="15.75" customHeight="1" x14ac:dyDescent="0.25">
      <c r="C876" s="170"/>
    </row>
    <row r="877" spans="3:3" ht="15.75" customHeight="1" x14ac:dyDescent="0.25">
      <c r="C877" s="170"/>
    </row>
    <row r="878" spans="3:3" ht="15.75" customHeight="1" x14ac:dyDescent="0.25">
      <c r="C878" s="170"/>
    </row>
    <row r="879" spans="3:3" ht="15.75" customHeight="1" x14ac:dyDescent="0.25">
      <c r="C879" s="170"/>
    </row>
    <row r="880" spans="3:3" ht="15.75" customHeight="1" x14ac:dyDescent="0.25">
      <c r="C880" s="170"/>
    </row>
    <row r="881" spans="3:3" ht="15.75" customHeight="1" x14ac:dyDescent="0.25">
      <c r="C881" s="170"/>
    </row>
    <row r="882" spans="3:3" ht="15.75" customHeight="1" x14ac:dyDescent="0.25">
      <c r="C882" s="170"/>
    </row>
    <row r="883" spans="3:3" ht="15.75" customHeight="1" x14ac:dyDescent="0.25">
      <c r="C883" s="170"/>
    </row>
    <row r="884" spans="3:3" ht="15.75" customHeight="1" x14ac:dyDescent="0.25">
      <c r="C884" s="170"/>
    </row>
    <row r="885" spans="3:3" ht="15.75" customHeight="1" x14ac:dyDescent="0.25">
      <c r="C885" s="170"/>
    </row>
    <row r="886" spans="3:3" ht="15.75" customHeight="1" x14ac:dyDescent="0.25">
      <c r="C886" s="170"/>
    </row>
    <row r="887" spans="3:3" ht="15.75" customHeight="1" x14ac:dyDescent="0.25">
      <c r="C887" s="170"/>
    </row>
    <row r="888" spans="3:3" ht="15.75" customHeight="1" x14ac:dyDescent="0.25">
      <c r="C888" s="170"/>
    </row>
    <row r="889" spans="3:3" ht="15.75" customHeight="1" x14ac:dyDescent="0.25">
      <c r="C889" s="170"/>
    </row>
    <row r="890" spans="3:3" ht="15.75" customHeight="1" x14ac:dyDescent="0.25">
      <c r="C890" s="170"/>
    </row>
    <row r="891" spans="3:3" ht="15.75" customHeight="1" x14ac:dyDescent="0.25">
      <c r="C891" s="170"/>
    </row>
    <row r="892" spans="3:3" ht="15.75" customHeight="1" x14ac:dyDescent="0.25">
      <c r="C892" s="170"/>
    </row>
    <row r="893" spans="3:3" ht="15.75" customHeight="1" x14ac:dyDescent="0.25">
      <c r="C893" s="170"/>
    </row>
    <row r="894" spans="3:3" ht="15.75" customHeight="1" x14ac:dyDescent="0.25">
      <c r="C894" s="170"/>
    </row>
    <row r="895" spans="3:3" ht="15.75" customHeight="1" x14ac:dyDescent="0.25">
      <c r="C895" s="170"/>
    </row>
    <row r="896" spans="3:3" ht="15.75" customHeight="1" x14ac:dyDescent="0.25">
      <c r="C896" s="170"/>
    </row>
    <row r="897" spans="3:3" ht="15.75" customHeight="1" x14ac:dyDescent="0.25">
      <c r="C897" s="170"/>
    </row>
    <row r="898" spans="3:3" ht="15.75" customHeight="1" x14ac:dyDescent="0.25">
      <c r="C898" s="170"/>
    </row>
    <row r="899" spans="3:3" ht="15.75" customHeight="1" x14ac:dyDescent="0.25">
      <c r="C899" s="170"/>
    </row>
    <row r="900" spans="3:3" ht="15.75" customHeight="1" x14ac:dyDescent="0.25">
      <c r="C900" s="170"/>
    </row>
    <row r="901" spans="3:3" ht="15.75" customHeight="1" x14ac:dyDescent="0.25">
      <c r="C901" s="170"/>
    </row>
    <row r="902" spans="3:3" ht="15.75" customHeight="1" x14ac:dyDescent="0.25">
      <c r="C902" s="170"/>
    </row>
    <row r="903" spans="3:3" ht="15.75" customHeight="1" x14ac:dyDescent="0.25">
      <c r="C903" s="170"/>
    </row>
    <row r="904" spans="3:3" ht="15.75" customHeight="1" x14ac:dyDescent="0.25">
      <c r="C904" s="170"/>
    </row>
    <row r="905" spans="3:3" ht="15.75" customHeight="1" x14ac:dyDescent="0.25">
      <c r="C905" s="170"/>
    </row>
    <row r="906" spans="3:3" ht="15.75" customHeight="1" x14ac:dyDescent="0.25">
      <c r="C906" s="170"/>
    </row>
    <row r="907" spans="3:3" ht="15.75" customHeight="1" x14ac:dyDescent="0.25">
      <c r="C907" s="170"/>
    </row>
    <row r="908" spans="3:3" ht="15.75" customHeight="1" x14ac:dyDescent="0.25">
      <c r="C908" s="170"/>
    </row>
    <row r="909" spans="3:3" ht="15.75" customHeight="1" x14ac:dyDescent="0.25">
      <c r="C909" s="170"/>
    </row>
    <row r="910" spans="3:3" ht="15.75" customHeight="1" x14ac:dyDescent="0.25">
      <c r="C910" s="170"/>
    </row>
    <row r="911" spans="3:3" ht="15.75" customHeight="1" x14ac:dyDescent="0.25">
      <c r="C911" s="170"/>
    </row>
    <row r="912" spans="3:3" ht="15.75" customHeight="1" x14ac:dyDescent="0.25">
      <c r="C912" s="170"/>
    </row>
    <row r="913" spans="3:3" ht="15.75" customHeight="1" x14ac:dyDescent="0.25">
      <c r="C913" s="170"/>
    </row>
    <row r="914" spans="3:3" ht="15.75" customHeight="1" x14ac:dyDescent="0.25">
      <c r="C914" s="170"/>
    </row>
    <row r="915" spans="3:3" ht="15.75" customHeight="1" x14ac:dyDescent="0.25">
      <c r="C915" s="170"/>
    </row>
    <row r="916" spans="3:3" ht="15.75" customHeight="1" x14ac:dyDescent="0.25">
      <c r="C916" s="170"/>
    </row>
    <row r="917" spans="3:3" ht="15.75" customHeight="1" x14ac:dyDescent="0.25">
      <c r="C917" s="170"/>
    </row>
    <row r="918" spans="3:3" ht="15.75" customHeight="1" x14ac:dyDescent="0.25">
      <c r="C918" s="170"/>
    </row>
    <row r="919" spans="3:3" ht="15.75" customHeight="1" x14ac:dyDescent="0.25">
      <c r="C919" s="170"/>
    </row>
    <row r="920" spans="3:3" ht="15.75" customHeight="1" x14ac:dyDescent="0.25">
      <c r="C920" s="170"/>
    </row>
    <row r="921" spans="3:3" ht="15.75" customHeight="1" x14ac:dyDescent="0.25">
      <c r="C921" s="170"/>
    </row>
    <row r="922" spans="3:3" ht="15.75" customHeight="1" x14ac:dyDescent="0.25">
      <c r="C922" s="170"/>
    </row>
    <row r="923" spans="3:3" ht="15.75" customHeight="1" x14ac:dyDescent="0.25">
      <c r="C923" s="170"/>
    </row>
    <row r="924" spans="3:3" ht="15.75" customHeight="1" x14ac:dyDescent="0.25">
      <c r="C924" s="170"/>
    </row>
    <row r="925" spans="3:3" ht="15.75" customHeight="1" x14ac:dyDescent="0.25">
      <c r="C925" s="170"/>
    </row>
    <row r="926" spans="3:3" ht="15.75" customHeight="1" x14ac:dyDescent="0.25">
      <c r="C926" s="170"/>
    </row>
    <row r="927" spans="3:3" ht="15.75" customHeight="1" x14ac:dyDescent="0.25">
      <c r="C927" s="170"/>
    </row>
    <row r="928" spans="3:3" ht="15.75" customHeight="1" x14ac:dyDescent="0.25">
      <c r="C928" s="170"/>
    </row>
    <row r="929" spans="3:3" ht="15.75" customHeight="1" x14ac:dyDescent="0.25">
      <c r="C929" s="170"/>
    </row>
    <row r="930" spans="3:3" ht="15.75" customHeight="1" x14ac:dyDescent="0.25">
      <c r="C930" s="170"/>
    </row>
    <row r="931" spans="3:3" ht="15.75" customHeight="1" x14ac:dyDescent="0.25">
      <c r="C931" s="170"/>
    </row>
    <row r="932" spans="3:3" ht="15.75" customHeight="1" x14ac:dyDescent="0.25">
      <c r="C932" s="170"/>
    </row>
    <row r="933" spans="3:3" ht="15.75" customHeight="1" x14ac:dyDescent="0.25">
      <c r="C933" s="170"/>
    </row>
    <row r="934" spans="3:3" ht="15.75" customHeight="1" x14ac:dyDescent="0.25">
      <c r="C934" s="170"/>
    </row>
    <row r="935" spans="3:3" ht="15.75" customHeight="1" x14ac:dyDescent="0.25">
      <c r="C935" s="170"/>
    </row>
    <row r="936" spans="3:3" ht="15.75" customHeight="1" x14ac:dyDescent="0.25">
      <c r="C936" s="170"/>
    </row>
    <row r="937" spans="3:3" ht="15.75" customHeight="1" x14ac:dyDescent="0.25">
      <c r="C937" s="170"/>
    </row>
    <row r="938" spans="3:3" ht="15.75" customHeight="1" x14ac:dyDescent="0.25">
      <c r="C938" s="170"/>
    </row>
    <row r="939" spans="3:3" ht="15.75" customHeight="1" x14ac:dyDescent="0.25">
      <c r="C939" s="170"/>
    </row>
    <row r="940" spans="3:3" ht="15.75" customHeight="1" x14ac:dyDescent="0.25">
      <c r="C940" s="170"/>
    </row>
    <row r="941" spans="3:3" ht="15.75" customHeight="1" x14ac:dyDescent="0.25">
      <c r="C941" s="170"/>
    </row>
    <row r="942" spans="3:3" ht="15.75" customHeight="1" x14ac:dyDescent="0.25">
      <c r="C942" s="170"/>
    </row>
    <row r="943" spans="3:3" ht="15.75" customHeight="1" x14ac:dyDescent="0.25">
      <c r="C943" s="170"/>
    </row>
    <row r="944" spans="3:3" ht="15.75" customHeight="1" x14ac:dyDescent="0.25">
      <c r="C944" s="170"/>
    </row>
    <row r="945" spans="3:3" ht="15.75" customHeight="1" x14ac:dyDescent="0.25">
      <c r="C945" s="170"/>
    </row>
    <row r="946" spans="3:3" ht="15.75" customHeight="1" x14ac:dyDescent="0.25">
      <c r="C946" s="170"/>
    </row>
    <row r="947" spans="3:3" ht="15.75" customHeight="1" x14ac:dyDescent="0.25">
      <c r="C947" s="170"/>
    </row>
    <row r="948" spans="3:3" ht="15.75" customHeight="1" x14ac:dyDescent="0.25">
      <c r="C948" s="170"/>
    </row>
    <row r="949" spans="3:3" ht="15.75" customHeight="1" x14ac:dyDescent="0.25">
      <c r="C949" s="170"/>
    </row>
    <row r="950" spans="3:3" ht="15.75" customHeight="1" x14ac:dyDescent="0.25">
      <c r="C950" s="170"/>
    </row>
    <row r="951" spans="3:3" ht="15.75" customHeight="1" x14ac:dyDescent="0.25">
      <c r="C951" s="170"/>
    </row>
    <row r="952" spans="3:3" ht="15.75" customHeight="1" x14ac:dyDescent="0.25">
      <c r="C952" s="170"/>
    </row>
    <row r="953" spans="3:3" ht="15.75" customHeight="1" x14ac:dyDescent="0.25">
      <c r="C953" s="170"/>
    </row>
    <row r="954" spans="3:3" ht="15.75" customHeight="1" x14ac:dyDescent="0.25">
      <c r="C954" s="170"/>
    </row>
    <row r="955" spans="3:3" ht="15.75" customHeight="1" x14ac:dyDescent="0.25">
      <c r="C955" s="170"/>
    </row>
    <row r="956" spans="3:3" ht="15.75" customHeight="1" x14ac:dyDescent="0.25">
      <c r="C956" s="170"/>
    </row>
    <row r="957" spans="3:3" ht="15.75" customHeight="1" x14ac:dyDescent="0.25">
      <c r="C957" s="170"/>
    </row>
    <row r="958" spans="3:3" ht="15.75" customHeight="1" x14ac:dyDescent="0.25">
      <c r="C958" s="170"/>
    </row>
    <row r="959" spans="3:3" ht="15.75" customHeight="1" x14ac:dyDescent="0.25">
      <c r="C959" s="170"/>
    </row>
    <row r="960" spans="3:3" ht="15.75" customHeight="1" x14ac:dyDescent="0.25">
      <c r="C960" s="170"/>
    </row>
    <row r="961" spans="3:3" ht="15.75" customHeight="1" x14ac:dyDescent="0.25">
      <c r="C961" s="170"/>
    </row>
    <row r="962" spans="3:3" ht="15.75" customHeight="1" x14ac:dyDescent="0.25">
      <c r="C962" s="170"/>
    </row>
    <row r="963" spans="3:3" ht="15.75" customHeight="1" x14ac:dyDescent="0.25">
      <c r="C963" s="170"/>
    </row>
    <row r="964" spans="3:3" ht="15.75" customHeight="1" x14ac:dyDescent="0.25">
      <c r="C964" s="170"/>
    </row>
    <row r="965" spans="3:3" ht="15.75" customHeight="1" x14ac:dyDescent="0.25">
      <c r="C965" s="170"/>
    </row>
    <row r="966" spans="3:3" ht="15.75" customHeight="1" x14ac:dyDescent="0.25">
      <c r="C966" s="170"/>
    </row>
    <row r="967" spans="3:3" ht="15.75" customHeight="1" x14ac:dyDescent="0.25">
      <c r="C967" s="170"/>
    </row>
    <row r="968" spans="3:3" ht="15.75" customHeight="1" x14ac:dyDescent="0.25">
      <c r="C968" s="170"/>
    </row>
    <row r="969" spans="3:3" ht="15.75" customHeight="1" x14ac:dyDescent="0.25">
      <c r="C969" s="170"/>
    </row>
    <row r="970" spans="3:3" ht="15.75" customHeight="1" x14ac:dyDescent="0.25">
      <c r="C970" s="170"/>
    </row>
    <row r="971" spans="3:3" ht="15.75" customHeight="1" x14ac:dyDescent="0.25">
      <c r="C971" s="170"/>
    </row>
    <row r="972" spans="3:3" ht="15.75" customHeight="1" x14ac:dyDescent="0.25">
      <c r="C972" s="170"/>
    </row>
    <row r="973" spans="3:3" ht="15.75" customHeight="1" x14ac:dyDescent="0.25">
      <c r="C973" s="170"/>
    </row>
    <row r="974" spans="3:3" ht="15.75" customHeight="1" x14ac:dyDescent="0.25">
      <c r="C974" s="170"/>
    </row>
    <row r="975" spans="3:3" ht="15.75" customHeight="1" x14ac:dyDescent="0.25">
      <c r="C975" s="170"/>
    </row>
    <row r="976" spans="3:3" ht="15.75" customHeight="1" x14ac:dyDescent="0.25">
      <c r="C976" s="170"/>
    </row>
    <row r="977" spans="3:3" ht="15.75" customHeight="1" x14ac:dyDescent="0.25">
      <c r="C977" s="170"/>
    </row>
    <row r="978" spans="3:3" ht="15.75" customHeight="1" x14ac:dyDescent="0.25">
      <c r="C978" s="170"/>
    </row>
    <row r="979" spans="3:3" ht="15.75" customHeight="1" x14ac:dyDescent="0.25">
      <c r="C979" s="170"/>
    </row>
    <row r="980" spans="3:3" ht="15.75" customHeight="1" x14ac:dyDescent="0.25">
      <c r="C980" s="170"/>
    </row>
    <row r="981" spans="3:3" ht="15.75" customHeight="1" x14ac:dyDescent="0.25">
      <c r="C981" s="170"/>
    </row>
    <row r="982" spans="3:3" ht="15.75" customHeight="1" x14ac:dyDescent="0.25">
      <c r="C982" s="170"/>
    </row>
    <row r="983" spans="3:3" ht="15.75" customHeight="1" x14ac:dyDescent="0.25">
      <c r="C983" s="170"/>
    </row>
    <row r="984" spans="3:3" ht="15.75" customHeight="1" x14ac:dyDescent="0.25">
      <c r="C984" s="170"/>
    </row>
    <row r="985" spans="3:3" ht="15.75" customHeight="1" x14ac:dyDescent="0.25">
      <c r="C985" s="170"/>
    </row>
    <row r="986" spans="3:3" ht="15.75" customHeight="1" x14ac:dyDescent="0.25">
      <c r="C986" s="170"/>
    </row>
    <row r="987" spans="3:3" ht="15.75" customHeight="1" x14ac:dyDescent="0.25">
      <c r="C987" s="170"/>
    </row>
    <row r="988" spans="3:3" ht="15.75" customHeight="1" x14ac:dyDescent="0.25">
      <c r="C988" s="170"/>
    </row>
    <row r="989" spans="3:3" ht="15.75" customHeight="1" x14ac:dyDescent="0.25">
      <c r="C989" s="170"/>
    </row>
    <row r="990" spans="3:3" ht="15.75" customHeight="1" x14ac:dyDescent="0.25">
      <c r="C990" s="170"/>
    </row>
    <row r="991" spans="3:3" ht="15.75" customHeight="1" x14ac:dyDescent="0.25">
      <c r="C991" s="170"/>
    </row>
    <row r="992" spans="3:3" ht="15.75" customHeight="1" x14ac:dyDescent="0.25">
      <c r="C992" s="170"/>
    </row>
    <row r="993" spans="3:3" ht="15.75" customHeight="1" x14ac:dyDescent="0.25">
      <c r="C993" s="170"/>
    </row>
    <row r="994" spans="3:3" ht="15.75" customHeight="1" x14ac:dyDescent="0.25">
      <c r="C994" s="170"/>
    </row>
    <row r="995" spans="3:3" ht="15.75" customHeight="1" x14ac:dyDescent="0.25">
      <c r="C995" s="170"/>
    </row>
    <row r="996" spans="3:3" ht="15.75" customHeight="1" x14ac:dyDescent="0.25">
      <c r="C996" s="170"/>
    </row>
    <row r="997" spans="3:3" ht="15.75" customHeight="1" x14ac:dyDescent="0.25">
      <c r="C997" s="170"/>
    </row>
    <row r="998" spans="3:3" ht="15.75" customHeight="1" x14ac:dyDescent="0.25">
      <c r="C998" s="170"/>
    </row>
    <row r="999" spans="3:3" ht="15.75" customHeight="1" x14ac:dyDescent="0.25">
      <c r="C999" s="170"/>
    </row>
    <row r="1000" spans="3:3" ht="15.75" customHeight="1" x14ac:dyDescent="0.25">
      <c r="C1000" s="170"/>
    </row>
    <row r="1001" spans="3:3" ht="15.75" customHeight="1" x14ac:dyDescent="0.25">
      <c r="C1001" s="170"/>
    </row>
    <row r="1002" spans="3:3" ht="15.75" customHeight="1" x14ac:dyDescent="0.25">
      <c r="C1002" s="170"/>
    </row>
    <row r="1003" spans="3:3" ht="15.75" customHeight="1" x14ac:dyDescent="0.25">
      <c r="C1003" s="170"/>
    </row>
    <row r="1004" spans="3:3" ht="15.75" customHeight="1" x14ac:dyDescent="0.25">
      <c r="C1004" s="170"/>
    </row>
    <row r="1005" spans="3:3" ht="15.75" customHeight="1" x14ac:dyDescent="0.25">
      <c r="C1005" s="170"/>
    </row>
    <row r="1006" spans="3:3" ht="15.75" customHeight="1" x14ac:dyDescent="0.25">
      <c r="C1006" s="170"/>
    </row>
    <row r="1007" spans="3:3" ht="15.75" customHeight="1" x14ac:dyDescent="0.25">
      <c r="C1007" s="170"/>
    </row>
    <row r="1008" spans="3:3" ht="15.75" customHeight="1" x14ac:dyDescent="0.25">
      <c r="C1008" s="170"/>
    </row>
    <row r="1009" spans="3:3" ht="15.75" customHeight="1" x14ac:dyDescent="0.25">
      <c r="C1009" s="170"/>
    </row>
    <row r="1010" spans="3:3" ht="15.75" customHeight="1" x14ac:dyDescent="0.25">
      <c r="C1010" s="170"/>
    </row>
    <row r="1011" spans="3:3" ht="15.75" customHeight="1" x14ac:dyDescent="0.25">
      <c r="C1011" s="170"/>
    </row>
    <row r="1012" spans="3:3" ht="15.75" customHeight="1" x14ac:dyDescent="0.25">
      <c r="C1012" s="170"/>
    </row>
    <row r="1013" spans="3:3" ht="15.75" customHeight="1" x14ac:dyDescent="0.25">
      <c r="C1013" s="170"/>
    </row>
    <row r="1014" spans="3:3" ht="15.75" customHeight="1" x14ac:dyDescent="0.25">
      <c r="C1014" s="170"/>
    </row>
    <row r="1015" spans="3:3" ht="15.75" customHeight="1" x14ac:dyDescent="0.25">
      <c r="C1015" s="170"/>
    </row>
    <row r="1016" spans="3:3" ht="15.75" customHeight="1" x14ac:dyDescent="0.25">
      <c r="C1016" s="170"/>
    </row>
    <row r="1017" spans="3:3" ht="15.75" customHeight="1" x14ac:dyDescent="0.25">
      <c r="C1017" s="170"/>
    </row>
    <row r="1018" spans="3:3" ht="15.75" customHeight="1" x14ac:dyDescent="0.25">
      <c r="C1018" s="170"/>
    </row>
    <row r="1019" spans="3:3" ht="15.75" customHeight="1" x14ac:dyDescent="0.25">
      <c r="C1019" s="170"/>
    </row>
    <row r="1020" spans="3:3" ht="15.75" customHeight="1" x14ac:dyDescent="0.25">
      <c r="C1020" s="170"/>
    </row>
    <row r="1021" spans="3:3" ht="15.75" customHeight="1" x14ac:dyDescent="0.25">
      <c r="C1021" s="170"/>
    </row>
    <row r="1022" spans="3:3" ht="15.75" customHeight="1" x14ac:dyDescent="0.25">
      <c r="C1022" s="170"/>
    </row>
    <row r="1023" spans="3:3" ht="15.75" customHeight="1" x14ac:dyDescent="0.25">
      <c r="C1023" s="170"/>
    </row>
    <row r="1024" spans="3:3" ht="15.75" customHeight="1" x14ac:dyDescent="0.25">
      <c r="C1024" s="170"/>
    </row>
    <row r="1025" spans="3:3" ht="15.75" customHeight="1" x14ac:dyDescent="0.25">
      <c r="C1025" s="170"/>
    </row>
    <row r="1026" spans="3:3" ht="15.75" customHeight="1" x14ac:dyDescent="0.25">
      <c r="C1026" s="170"/>
    </row>
    <row r="1027" spans="3:3" ht="15.75" customHeight="1" x14ac:dyDescent="0.25">
      <c r="C1027" s="170"/>
    </row>
    <row r="1028" spans="3:3" ht="15.75" customHeight="1" x14ac:dyDescent="0.25">
      <c r="C1028" s="170"/>
    </row>
    <row r="1029" spans="3:3" ht="15.75" customHeight="1" x14ac:dyDescent="0.25">
      <c r="C1029" s="170"/>
    </row>
    <row r="1030" spans="3:3" ht="15.75" customHeight="1" x14ac:dyDescent="0.25">
      <c r="C1030" s="170"/>
    </row>
    <row r="1031" spans="3:3" ht="15.75" customHeight="1" x14ac:dyDescent="0.25">
      <c r="C1031" s="170"/>
    </row>
    <row r="1032" spans="3:3" ht="15.75" customHeight="1" x14ac:dyDescent="0.25">
      <c r="C1032" s="170"/>
    </row>
    <row r="1033" spans="3:3" ht="15.75" customHeight="1" x14ac:dyDescent="0.25">
      <c r="C1033" s="170"/>
    </row>
    <row r="1034" spans="3:3" ht="15.75" customHeight="1" x14ac:dyDescent="0.25">
      <c r="C1034" s="170"/>
    </row>
    <row r="1035" spans="3:3" ht="15.75" customHeight="1" x14ac:dyDescent="0.25">
      <c r="C1035" s="170"/>
    </row>
    <row r="1036" spans="3:3" ht="15.75" customHeight="1" x14ac:dyDescent="0.25">
      <c r="C1036" s="170"/>
    </row>
    <row r="1037" spans="3:3" ht="15.75" customHeight="1" x14ac:dyDescent="0.25">
      <c r="C1037" s="170"/>
    </row>
    <row r="1038" spans="3:3" ht="15.75" customHeight="1" x14ac:dyDescent="0.25">
      <c r="C1038" s="170"/>
    </row>
    <row r="1039" spans="3:3" ht="15.75" customHeight="1" x14ac:dyDescent="0.25">
      <c r="C1039" s="170"/>
    </row>
    <row r="1040" spans="3:3" ht="15.75" customHeight="1" x14ac:dyDescent="0.25">
      <c r="C1040" s="170"/>
    </row>
    <row r="1041" spans="3:3" ht="15.75" customHeight="1" x14ac:dyDescent="0.25">
      <c r="C1041" s="170"/>
    </row>
    <row r="1042" spans="3:3" ht="15.75" customHeight="1" x14ac:dyDescent="0.25">
      <c r="C1042" s="170"/>
    </row>
    <row r="1043" spans="3:3" ht="15.75" customHeight="1" x14ac:dyDescent="0.25">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53125" defaultRowHeight="15" customHeight="1" x14ac:dyDescent="0.25"/>
  <cols>
    <col min="1" max="1" width="13.26953125" style="141" customWidth="1"/>
    <col min="2" max="2" width="60.7265625" style="165" customWidth="1"/>
    <col min="3" max="3" width="12.7265625" style="141" customWidth="1"/>
    <col min="4" max="5" width="14.7265625" style="50" customWidth="1"/>
    <col min="6" max="6" width="8.7265625" style="46" customWidth="1"/>
    <col min="7" max="25" width="8" style="46" customWidth="1"/>
    <col min="26" max="32" width="14.453125" style="46" customWidth="1"/>
    <col min="33" max="16384" width="14.453125" style="46"/>
  </cols>
  <sheetData>
    <row r="1" spans="1:25" ht="44.25" customHeight="1" x14ac:dyDescent="0.25">
      <c r="A1" s="268" t="s">
        <v>0</v>
      </c>
      <c r="B1" s="322"/>
      <c r="C1" s="268" t="s">
        <v>2</v>
      </c>
      <c r="D1" s="323"/>
      <c r="E1" s="268" t="s">
        <v>4</v>
      </c>
      <c r="F1" s="324"/>
    </row>
    <row r="2" spans="1:25" ht="50.15" customHeight="1" x14ac:dyDescent="0.25">
      <c r="A2" s="383" t="s">
        <v>2723</v>
      </c>
      <c r="B2" s="384"/>
      <c r="C2" s="384"/>
      <c r="D2" s="384"/>
      <c r="E2" s="384"/>
      <c r="F2" s="384"/>
      <c r="G2" s="42"/>
      <c r="H2" s="42"/>
      <c r="I2" s="42"/>
      <c r="J2" s="42"/>
      <c r="K2" s="42"/>
      <c r="L2" s="42"/>
      <c r="M2" s="42"/>
      <c r="N2" s="42"/>
      <c r="O2" s="42"/>
      <c r="P2" s="42"/>
      <c r="Q2" s="42"/>
      <c r="R2" s="42"/>
      <c r="S2" s="42"/>
      <c r="T2" s="42"/>
      <c r="U2" s="42"/>
      <c r="V2" s="42"/>
      <c r="W2" s="42"/>
      <c r="X2" s="42"/>
      <c r="Y2" s="42"/>
    </row>
    <row r="3" spans="1:25" s="174" customFormat="1" ht="46" x14ac:dyDescent="0.25">
      <c r="A3" s="311" t="s">
        <v>2724</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2725</v>
      </c>
      <c r="B5" s="142" t="s">
        <v>2726</v>
      </c>
      <c r="C5" s="138" t="s">
        <v>2725</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3" x14ac:dyDescent="0.25">
      <c r="A6" s="57" t="s">
        <v>2727</v>
      </c>
      <c r="B6" s="183" t="s">
        <v>2728</v>
      </c>
      <c r="C6" s="139" t="s">
        <v>2727</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2729</v>
      </c>
      <c r="B7" s="64" t="s">
        <v>2730</v>
      </c>
      <c r="C7" s="139" t="s">
        <v>2729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2731</v>
      </c>
      <c r="B8" s="64" t="s">
        <v>2732</v>
      </c>
      <c r="C8" s="139" t="s">
        <v>2731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2733</v>
      </c>
      <c r="B9" s="64" t="s">
        <v>2734</v>
      </c>
      <c r="C9" s="139" t="s">
        <v>2733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2735</v>
      </c>
      <c r="B10" s="64" t="s">
        <v>2736</v>
      </c>
      <c r="C10" s="139" t="s">
        <v>2735</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2737</v>
      </c>
      <c r="B11" s="64" t="s">
        <v>2738</v>
      </c>
      <c r="C11" s="139" t="s">
        <v>2737</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2739</v>
      </c>
      <c r="B12" s="64" t="s">
        <v>2740</v>
      </c>
      <c r="C12" s="139" t="s">
        <v>2739</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2741</v>
      </c>
      <c r="B13" s="64" t="s">
        <v>2742</v>
      </c>
      <c r="C13" s="139" t="s">
        <v>2741</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2743</v>
      </c>
      <c r="B14" s="64" t="s">
        <v>2744</v>
      </c>
      <c r="C14" s="139" t="s">
        <v>2743</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2745</v>
      </c>
      <c r="B15" s="64" t="s">
        <v>2746</v>
      </c>
      <c r="C15" s="139" t="s">
        <v>2745</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2747</v>
      </c>
      <c r="B16" s="64" t="s">
        <v>2748</v>
      </c>
      <c r="C16" s="139" t="s">
        <v>2747</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2749</v>
      </c>
      <c r="B17" s="64" t="s">
        <v>2750</v>
      </c>
      <c r="C17" s="139" t="s">
        <v>2749</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2751</v>
      </c>
      <c r="B18" s="64" t="s">
        <v>2752</v>
      </c>
      <c r="C18" s="139" t="s">
        <v>2751</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2753</v>
      </c>
      <c r="B19" s="64" t="s">
        <v>2754</v>
      </c>
      <c r="C19" s="139" t="s">
        <v>2753</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2755</v>
      </c>
      <c r="B20" s="64" t="s">
        <v>2756</v>
      </c>
      <c r="C20" s="139" t="s">
        <v>2755</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2757</v>
      </c>
      <c r="B21" s="64" t="s">
        <v>2758</v>
      </c>
      <c r="C21" s="139" t="s">
        <v>2757</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2759</v>
      </c>
      <c r="B22" s="64" t="s">
        <v>2760</v>
      </c>
      <c r="C22" s="139" t="s">
        <v>2759</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2761</v>
      </c>
      <c r="B23" s="64" t="s">
        <v>2762</v>
      </c>
      <c r="C23" s="139" t="s">
        <v>2761</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2763</v>
      </c>
      <c r="B24" s="64" t="s">
        <v>2764</v>
      </c>
      <c r="C24" s="139" t="s">
        <v>2763</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2765</v>
      </c>
      <c r="B25" s="64" t="s">
        <v>2766</v>
      </c>
      <c r="C25" s="139" t="s">
        <v>2765</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2767</v>
      </c>
      <c r="B26" s="64" t="s">
        <v>2768</v>
      </c>
      <c r="C26" s="139" t="s">
        <v>2767</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2769</v>
      </c>
      <c r="B27" s="64" t="s">
        <v>2770</v>
      </c>
      <c r="C27" s="139" t="s">
        <v>2769</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2771</v>
      </c>
      <c r="B28" s="64" t="s">
        <v>2772</v>
      </c>
      <c r="C28" s="139" t="s">
        <v>2771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2773</v>
      </c>
      <c r="B29" s="64" t="s">
        <v>2774</v>
      </c>
      <c r="C29" s="139" t="s">
        <v>2773</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2775</v>
      </c>
      <c r="B30" s="64" t="s">
        <v>2776</v>
      </c>
      <c r="C30" s="139" t="s">
        <v>2775</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2777</v>
      </c>
      <c r="B31" s="64" t="s">
        <v>2778</v>
      </c>
      <c r="C31" s="139" t="s">
        <v>2777</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2779</v>
      </c>
      <c r="B32" s="64" t="s">
        <v>2780</v>
      </c>
      <c r="C32" s="139" t="s">
        <v>2779</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2781</v>
      </c>
      <c r="B33" s="64" t="s">
        <v>2782</v>
      </c>
      <c r="C33" s="139" t="s">
        <v>2781</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2783</v>
      </c>
      <c r="B34" s="64" t="s">
        <v>2784</v>
      </c>
      <c r="C34" s="139" t="s">
        <v>2783</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2785</v>
      </c>
      <c r="B35" s="64" t="s">
        <v>2786</v>
      </c>
      <c r="C35" s="139" t="s">
        <v>2785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2787</v>
      </c>
      <c r="B36" s="64" t="s">
        <v>2788</v>
      </c>
      <c r="C36" s="139" t="s">
        <v>2787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2789</v>
      </c>
      <c r="B37" s="64" t="s">
        <v>2790</v>
      </c>
      <c r="C37" s="139" t="s">
        <v>2789</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2791</v>
      </c>
      <c r="B38" s="64" t="s">
        <v>2792</v>
      </c>
      <c r="C38" s="139" t="s">
        <v>2791</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2793</v>
      </c>
      <c r="B39" s="64" t="s">
        <v>2794</v>
      </c>
      <c r="C39" s="139" t="s">
        <v>2793</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2795</v>
      </c>
      <c r="B40" s="64" t="s">
        <v>2796</v>
      </c>
      <c r="C40" s="139" t="s">
        <v>2795</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2797</v>
      </c>
      <c r="B41" s="64" t="s">
        <v>2798</v>
      </c>
      <c r="C41" s="139" t="s">
        <v>2797</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2799</v>
      </c>
      <c r="B42" s="64" t="s">
        <v>2800</v>
      </c>
      <c r="C42" s="139" t="s">
        <v>2799</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2801</v>
      </c>
      <c r="B43" s="64" t="s">
        <v>2802</v>
      </c>
      <c r="C43" s="139" t="s">
        <v>2801</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2803</v>
      </c>
      <c r="B44" s="64" t="s">
        <v>2804</v>
      </c>
      <c r="C44" s="139" t="s">
        <v>2803</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2805</v>
      </c>
      <c r="B45" s="64" t="s">
        <v>2806</v>
      </c>
      <c r="C45" s="139" t="s">
        <v>2805</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2807</v>
      </c>
      <c r="B46" s="64" t="s">
        <v>2808</v>
      </c>
      <c r="C46" s="139" t="s">
        <v>2807</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2809</v>
      </c>
      <c r="B47" s="64" t="s">
        <v>2810</v>
      </c>
      <c r="C47" s="139" t="s">
        <v>2809</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2811</v>
      </c>
      <c r="B48" s="64" t="s">
        <v>2812</v>
      </c>
      <c r="C48" s="139" t="s">
        <v>2811</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2813</v>
      </c>
      <c r="B49" s="64" t="s">
        <v>2814</v>
      </c>
      <c r="C49" s="139" t="s">
        <v>2813</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2815</v>
      </c>
      <c r="B50" s="64" t="s">
        <v>2816</v>
      </c>
      <c r="C50" s="139" t="s">
        <v>2815</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2817</v>
      </c>
      <c r="B51" s="64" t="s">
        <v>2818</v>
      </c>
      <c r="C51" s="139" t="s">
        <v>2817</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2819</v>
      </c>
      <c r="B52" s="64" t="s">
        <v>2820</v>
      </c>
      <c r="C52" s="139" t="s">
        <v>2819</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2821</v>
      </c>
      <c r="B53" s="64" t="s">
        <v>2822</v>
      </c>
      <c r="C53" s="139" t="s">
        <v>2821</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2823</v>
      </c>
      <c r="B54" s="64" t="s">
        <v>2824</v>
      </c>
      <c r="C54" s="139" t="s">
        <v>2823</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2825</v>
      </c>
      <c r="B55" s="64" t="s">
        <v>2826</v>
      </c>
      <c r="C55" s="139" t="s">
        <v>2825</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2827</v>
      </c>
      <c r="B56" s="64" t="s">
        <v>2828</v>
      </c>
      <c r="C56" s="139" t="s">
        <v>2827</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2829</v>
      </c>
      <c r="B57" s="64" t="s">
        <v>2830</v>
      </c>
      <c r="C57" s="139" t="s">
        <v>2829</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2831</v>
      </c>
      <c r="B58" s="64" t="s">
        <v>2832</v>
      </c>
      <c r="C58" s="139" t="s">
        <v>2831</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2833</v>
      </c>
      <c r="B59" s="64" t="s">
        <v>2834</v>
      </c>
      <c r="C59" s="139" t="s">
        <v>2833</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2835</v>
      </c>
      <c r="B60" s="64" t="s">
        <v>2836</v>
      </c>
      <c r="C60" s="139" t="s">
        <v>2835</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2837</v>
      </c>
      <c r="B61" s="64" t="s">
        <v>2838</v>
      </c>
      <c r="C61" s="139" t="s">
        <v>2837</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2839</v>
      </c>
      <c r="B62" s="64" t="s">
        <v>2840</v>
      </c>
      <c r="C62" s="139" t="s">
        <v>2839</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2841</v>
      </c>
      <c r="B63" s="64" t="s">
        <v>2842</v>
      </c>
      <c r="C63" s="139" t="s">
        <v>2841</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2843</v>
      </c>
      <c r="B64" s="64" t="s">
        <v>2844</v>
      </c>
      <c r="C64" s="139" t="s">
        <v>2843</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2845</v>
      </c>
      <c r="B65" s="64" t="s">
        <v>2846</v>
      </c>
      <c r="C65" s="139" t="s">
        <v>2845</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2847</v>
      </c>
      <c r="B66" s="64" t="s">
        <v>2848</v>
      </c>
      <c r="C66" s="139" t="s">
        <v>2847</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2849</v>
      </c>
      <c r="B67" s="64" t="s">
        <v>2850</v>
      </c>
      <c r="C67" s="139" t="s">
        <v>2849</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2851</v>
      </c>
      <c r="B68" s="64" t="s">
        <v>2852</v>
      </c>
      <c r="C68" s="139" t="s">
        <v>2851</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2853</v>
      </c>
      <c r="B69" s="64" t="s">
        <v>2854</v>
      </c>
      <c r="C69" s="139" t="s">
        <v>2853</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2855</v>
      </c>
      <c r="B70" s="64" t="s">
        <v>2856</v>
      </c>
      <c r="C70" s="139" t="s">
        <v>2855</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2857</v>
      </c>
      <c r="B71" s="64" t="s">
        <v>2858</v>
      </c>
      <c r="C71" s="139" t="s">
        <v>2857</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2859</v>
      </c>
      <c r="B72" s="64" t="s">
        <v>2860</v>
      </c>
      <c r="C72" s="139" t="s">
        <v>2859</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2861</v>
      </c>
      <c r="B73" s="64" t="s">
        <v>2862</v>
      </c>
      <c r="C73" s="139" t="s">
        <v>2861</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2863</v>
      </c>
      <c r="B74" s="64" t="s">
        <v>2864</v>
      </c>
      <c r="C74" s="139" t="s">
        <v>2863</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2865</v>
      </c>
      <c r="B75" s="64" t="s">
        <v>2866</v>
      </c>
      <c r="C75" s="139" t="s">
        <v>2865</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2867</v>
      </c>
      <c r="B76" s="64" t="s">
        <v>2868</v>
      </c>
      <c r="C76" s="139" t="s">
        <v>2867</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2869</v>
      </c>
      <c r="B77" s="64" t="s">
        <v>2870</v>
      </c>
      <c r="C77" s="139" t="s">
        <v>2869</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2871</v>
      </c>
      <c r="B78" s="64" t="s">
        <v>2872</v>
      </c>
      <c r="C78" s="139" t="s">
        <v>2871</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2873</v>
      </c>
      <c r="B79" s="64" t="s">
        <v>2874</v>
      </c>
      <c r="C79" s="139" t="s">
        <v>2873</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2875</v>
      </c>
      <c r="B80" s="64" t="s">
        <v>2876</v>
      </c>
      <c r="C80" s="139" t="s">
        <v>2875</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2877</v>
      </c>
      <c r="B81" s="64" t="s">
        <v>2878</v>
      </c>
      <c r="C81" s="139" t="s">
        <v>2877</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2879</v>
      </c>
      <c r="B82" s="64" t="s">
        <v>2880</v>
      </c>
      <c r="C82" s="139" t="s">
        <v>2879</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2881</v>
      </c>
      <c r="B83" s="64" t="s">
        <v>2882</v>
      </c>
      <c r="C83" s="139" t="s">
        <v>2881</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2883</v>
      </c>
      <c r="B84" s="64" t="s">
        <v>2884</v>
      </c>
      <c r="C84" s="139" t="s">
        <v>2883</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2885</v>
      </c>
      <c r="B85" s="64" t="s">
        <v>2886</v>
      </c>
      <c r="C85" s="139" t="s">
        <v>2885</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2887</v>
      </c>
      <c r="B86" s="64" t="s">
        <v>2888</v>
      </c>
      <c r="C86" s="139" t="s">
        <v>2887</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2889</v>
      </c>
      <c r="B87" s="64" t="s">
        <v>2890</v>
      </c>
      <c r="C87" s="139" t="s">
        <v>2889</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2891</v>
      </c>
      <c r="B88" s="64" t="s">
        <v>2892</v>
      </c>
      <c r="C88" s="139" t="s">
        <v>2891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2893</v>
      </c>
      <c r="B89" s="64" t="s">
        <v>2894</v>
      </c>
      <c r="C89" s="139" t="s">
        <v>2893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2895</v>
      </c>
      <c r="B90" s="64" t="s">
        <v>2896</v>
      </c>
      <c r="C90" s="139" t="s">
        <v>2895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2897</v>
      </c>
      <c r="B91" s="64" t="s">
        <v>1608</v>
      </c>
      <c r="C91" s="139" t="s">
        <v>2897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2898</v>
      </c>
      <c r="B92" s="64" t="s">
        <v>2899</v>
      </c>
      <c r="C92" s="139" t="s">
        <v>2898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2900</v>
      </c>
      <c r="B93" s="64" t="s">
        <v>2901</v>
      </c>
      <c r="C93" s="139" t="s">
        <v>2900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2902</v>
      </c>
      <c r="B94" s="64" t="s">
        <v>2903</v>
      </c>
      <c r="C94" s="139" t="s">
        <v>2902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2904</v>
      </c>
      <c r="B95" s="64" t="s">
        <v>2905</v>
      </c>
      <c r="C95" s="139" t="s">
        <v>2904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2906</v>
      </c>
      <c r="B96" s="64" t="s">
        <v>2907</v>
      </c>
      <c r="C96" s="139" t="s">
        <v>2906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2908</v>
      </c>
      <c r="B97" s="64" t="s">
        <v>2909</v>
      </c>
      <c r="C97" s="139" t="s">
        <v>2908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2910</v>
      </c>
      <c r="B98" s="64" t="s">
        <v>2911</v>
      </c>
      <c r="C98" s="139" t="s">
        <v>2910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2912</v>
      </c>
      <c r="B99" s="64" t="s">
        <v>2913</v>
      </c>
      <c r="C99" s="139" t="s">
        <v>2912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2914</v>
      </c>
      <c r="B100" s="64" t="s">
        <v>2915</v>
      </c>
      <c r="C100" s="139" t="s">
        <v>2914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2916</v>
      </c>
      <c r="B101" s="64" t="s">
        <v>2917</v>
      </c>
      <c r="C101" s="139" t="s">
        <v>2916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2918</v>
      </c>
      <c r="B102" s="64" t="s">
        <v>2919</v>
      </c>
      <c r="C102" s="139" t="s">
        <v>2918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2920</v>
      </c>
      <c r="B103" s="64" t="s">
        <v>2921</v>
      </c>
      <c r="C103" s="139" t="s">
        <v>2920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2922</v>
      </c>
      <c r="B104" s="64" t="s">
        <v>2923</v>
      </c>
      <c r="C104" s="139" t="s">
        <v>2922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2924</v>
      </c>
      <c r="B105" s="64" t="s">
        <v>2925</v>
      </c>
      <c r="C105" s="139" t="s">
        <v>2924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2926</v>
      </c>
      <c r="B106" s="64" t="s">
        <v>2927</v>
      </c>
      <c r="C106" s="139" t="s">
        <v>2926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2928</v>
      </c>
      <c r="B107" s="64" t="s">
        <v>2929</v>
      </c>
      <c r="C107" s="139" t="s">
        <v>2928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2930</v>
      </c>
      <c r="B108" s="64" t="s">
        <v>2931</v>
      </c>
      <c r="C108" s="139" t="s">
        <v>2930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2932</v>
      </c>
      <c r="B109" s="64" t="s">
        <v>2933</v>
      </c>
      <c r="C109" s="139" t="s">
        <v>2932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2934</v>
      </c>
      <c r="B110" s="64" t="s">
        <v>2935</v>
      </c>
      <c r="C110" s="139" t="s">
        <v>2934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2936</v>
      </c>
      <c r="B111" s="64" t="s">
        <v>2937</v>
      </c>
      <c r="C111" s="139" t="s">
        <v>2936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2938</v>
      </c>
      <c r="B112" s="64" t="s">
        <v>2939</v>
      </c>
      <c r="C112" s="139" t="s">
        <v>2938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2940</v>
      </c>
      <c r="B113" s="64" t="s">
        <v>2941</v>
      </c>
      <c r="C113" s="139" t="s">
        <v>2940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2942</v>
      </c>
      <c r="B114" s="64" t="s">
        <v>2943</v>
      </c>
      <c r="C114" s="139" t="s">
        <v>2942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2944</v>
      </c>
      <c r="B115" s="64" t="s">
        <v>2945</v>
      </c>
      <c r="C115" s="139" t="s">
        <v>2944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2946</v>
      </c>
      <c r="B116" s="64" t="s">
        <v>2947</v>
      </c>
      <c r="C116" s="139" t="s">
        <v>2946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2948</v>
      </c>
      <c r="B117" s="64" t="s">
        <v>2949</v>
      </c>
      <c r="C117" s="139" t="s">
        <v>2948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2950</v>
      </c>
      <c r="B118" s="64" t="s">
        <v>2951</v>
      </c>
      <c r="C118" s="139" t="s">
        <v>2950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2952</v>
      </c>
      <c r="B119" s="64" t="s">
        <v>2953</v>
      </c>
      <c r="C119" s="139" t="s">
        <v>2952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2954</v>
      </c>
      <c r="B120" s="64" t="s">
        <v>2955</v>
      </c>
      <c r="C120" s="139" t="s">
        <v>2954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2956</v>
      </c>
      <c r="B121" s="64" t="s">
        <v>2957</v>
      </c>
      <c r="C121" s="139" t="s">
        <v>2956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2958</v>
      </c>
      <c r="B122" s="64" t="s">
        <v>2959</v>
      </c>
      <c r="C122" s="139" t="s">
        <v>2958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2960</v>
      </c>
      <c r="B123" s="64" t="s">
        <v>2961</v>
      </c>
      <c r="C123" s="139" t="s">
        <v>2960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2962</v>
      </c>
      <c r="B124" s="64" t="s">
        <v>2963</v>
      </c>
      <c r="C124" s="139" t="s">
        <v>2962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2964</v>
      </c>
      <c r="B125" s="64" t="s">
        <v>2965</v>
      </c>
      <c r="C125" s="139" t="s">
        <v>2964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2966</v>
      </c>
      <c r="B126" s="64" t="s">
        <v>2967</v>
      </c>
      <c r="C126" s="139" t="s">
        <v>2966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2968</v>
      </c>
      <c r="B127" s="64" t="s">
        <v>2969</v>
      </c>
      <c r="C127" s="139" t="s">
        <v>2968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2970</v>
      </c>
      <c r="B128" s="64" t="s">
        <v>2971</v>
      </c>
      <c r="C128" s="139" t="s">
        <v>2970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2972</v>
      </c>
      <c r="B129" s="64" t="s">
        <v>2973</v>
      </c>
      <c r="C129" s="139" t="s">
        <v>2972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2974</v>
      </c>
      <c r="B130" s="64" t="s">
        <v>2975</v>
      </c>
      <c r="C130" s="139" t="s">
        <v>2974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2976</v>
      </c>
      <c r="B131" s="64" t="s">
        <v>2977</v>
      </c>
      <c r="C131" s="139" t="s">
        <v>2976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2978</v>
      </c>
      <c r="B132" s="64" t="s">
        <v>2979</v>
      </c>
      <c r="C132" s="139" t="s">
        <v>2978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2980</v>
      </c>
      <c r="B133" s="64" t="s">
        <v>2981</v>
      </c>
      <c r="C133" s="139" t="s">
        <v>2980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2982</v>
      </c>
      <c r="B134" s="64" t="s">
        <v>2983</v>
      </c>
      <c r="C134" s="139" t="s">
        <v>2982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2984</v>
      </c>
      <c r="B135" s="64" t="s">
        <v>2985</v>
      </c>
      <c r="C135" s="139" t="s">
        <v>2984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2986</v>
      </c>
      <c r="B136" s="64" t="s">
        <v>2987</v>
      </c>
      <c r="C136" s="139" t="s">
        <v>2986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2988</v>
      </c>
      <c r="B137" s="64" t="s">
        <v>1635</v>
      </c>
      <c r="C137" s="139" t="s">
        <v>2988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3" x14ac:dyDescent="0.25">
      <c r="A138" s="57" t="s">
        <v>2989</v>
      </c>
      <c r="B138" s="183" t="s">
        <v>2990</v>
      </c>
      <c r="C138" s="139" t="s">
        <v>2989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2991</v>
      </c>
      <c r="B139" s="64" t="s">
        <v>2992</v>
      </c>
      <c r="C139" s="139" t="s">
        <v>2991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2993</v>
      </c>
      <c r="B140" s="64" t="s">
        <v>2994</v>
      </c>
      <c r="C140" s="139" t="s">
        <v>2993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2995</v>
      </c>
      <c r="C141" s="256" t="s">
        <v>2996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5">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5">
      <c r="A143" s="140"/>
      <c r="B143" s="163"/>
      <c r="C143" s="164"/>
      <c r="D143" s="385"/>
      <c r="E143" s="386"/>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5">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5">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5">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5">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5">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5">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5">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5">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5">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5">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5">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5">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5">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5">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5">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5">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5">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5">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5">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5">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5">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5">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5">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5">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5">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5">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5">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5">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5">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5">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5">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5">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5">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5">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5">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5">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5">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5">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5">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5">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5">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5">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5">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5">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5">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5">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5">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5">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5">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5">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5">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5">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5">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5">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5">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5">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5">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5">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5">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5">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5">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5">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5">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5">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5">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5">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5">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5">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5">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5">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5">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5">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5">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5">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5">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5">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5">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5">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5">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5">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5">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5">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5">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5">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5">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5">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5">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5">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5">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5">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5">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5">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5">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5">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5">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5">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5">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5">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5">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5">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5">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5">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5">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5">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5">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5">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5">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5">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5">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5">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5">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5">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5">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5">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5">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5">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5">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5">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5">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5">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5">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5">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5">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5">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5">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5">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5">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5">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5">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5">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5">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5">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5">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5">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5">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5">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5">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5">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5">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5">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5">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5">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5">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5">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5">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5">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5">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5">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5">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5">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5">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5">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5">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5">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5">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5">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5">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5">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5">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5">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5">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5">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5">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5">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5">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5">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5">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5">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5">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5">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5">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5">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5">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5">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5">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5">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5">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5">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5">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5">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5">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5">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5">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5">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5">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5">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5">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5">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5">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5">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5">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5">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5">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5">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5">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5">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5">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5">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5">
      <c r="C342" s="164"/>
    </row>
    <row r="343" spans="1:25" ht="15.75" customHeight="1" x14ac:dyDescent="0.25">
      <c r="C343" s="164"/>
    </row>
    <row r="344" spans="1:25" ht="15.75" customHeight="1" x14ac:dyDescent="0.25">
      <c r="C344" s="164"/>
    </row>
    <row r="345" spans="1:25" ht="15.75" customHeight="1" x14ac:dyDescent="0.25">
      <c r="C345" s="164"/>
    </row>
    <row r="346" spans="1:25" ht="15.75" customHeight="1" x14ac:dyDescent="0.25">
      <c r="C346" s="164"/>
    </row>
    <row r="347" spans="1:25" ht="15.75" customHeight="1" x14ac:dyDescent="0.25">
      <c r="C347" s="164"/>
    </row>
    <row r="348" spans="1:25" ht="15.75" customHeight="1" x14ac:dyDescent="0.25">
      <c r="C348" s="164"/>
    </row>
    <row r="349" spans="1:25" ht="15.75" customHeight="1" x14ac:dyDescent="0.25">
      <c r="C349" s="164"/>
    </row>
    <row r="350" spans="1:25" ht="15.75" customHeight="1" x14ac:dyDescent="0.25">
      <c r="C350" s="164"/>
    </row>
    <row r="351" spans="1:25" ht="15.75" customHeight="1" x14ac:dyDescent="0.25">
      <c r="C351" s="164"/>
    </row>
    <row r="352" spans="1:25" ht="15.75" customHeight="1" x14ac:dyDescent="0.25">
      <c r="C352" s="164"/>
    </row>
    <row r="353" spans="3:3" ht="15.75" customHeight="1" x14ac:dyDescent="0.25">
      <c r="C353" s="164"/>
    </row>
    <row r="354" spans="3:3" ht="15.75" customHeight="1" x14ac:dyDescent="0.25">
      <c r="C354" s="164"/>
    </row>
    <row r="355" spans="3:3" ht="15.75" customHeight="1" x14ac:dyDescent="0.25">
      <c r="C355" s="164"/>
    </row>
    <row r="356" spans="3:3" ht="15.75" customHeight="1" x14ac:dyDescent="0.25">
      <c r="C356" s="164"/>
    </row>
    <row r="357" spans="3:3" ht="15.75" customHeight="1" x14ac:dyDescent="0.25">
      <c r="C357" s="164"/>
    </row>
    <row r="358" spans="3:3" ht="15.75" customHeight="1" x14ac:dyDescent="0.25">
      <c r="C358" s="164"/>
    </row>
    <row r="359" spans="3:3" ht="15.75" customHeight="1" x14ac:dyDescent="0.25">
      <c r="C359" s="164"/>
    </row>
    <row r="360" spans="3:3" ht="15.75" customHeight="1" x14ac:dyDescent="0.25">
      <c r="C360" s="164"/>
    </row>
    <row r="361" spans="3:3" ht="15.75" customHeight="1" x14ac:dyDescent="0.25">
      <c r="C361" s="164"/>
    </row>
    <row r="362" spans="3:3" ht="15.75" customHeight="1" x14ac:dyDescent="0.25">
      <c r="C362" s="164"/>
    </row>
    <row r="363" spans="3:3" ht="15.75" customHeight="1" x14ac:dyDescent="0.25">
      <c r="C363" s="164"/>
    </row>
    <row r="364" spans="3:3" ht="15.75" customHeight="1" x14ac:dyDescent="0.25">
      <c r="C364" s="164"/>
    </row>
    <row r="365" spans="3:3" ht="15.75" customHeight="1" x14ac:dyDescent="0.25">
      <c r="C365" s="164"/>
    </row>
    <row r="366" spans="3:3" ht="15.75" customHeight="1" x14ac:dyDescent="0.25">
      <c r="C366" s="164"/>
    </row>
    <row r="367" spans="3:3" ht="15.75" customHeight="1" x14ac:dyDescent="0.25">
      <c r="C367" s="164"/>
    </row>
    <row r="368" spans="3:3" ht="15.75" customHeight="1" x14ac:dyDescent="0.25">
      <c r="C368" s="164"/>
    </row>
    <row r="369" spans="3:3" ht="15.75" customHeight="1" x14ac:dyDescent="0.25">
      <c r="C369" s="164"/>
    </row>
    <row r="370" spans="3:3" ht="15.75" customHeight="1" x14ac:dyDescent="0.25">
      <c r="C370" s="164"/>
    </row>
    <row r="371" spans="3:3" ht="15.75" customHeight="1" x14ac:dyDescent="0.25">
      <c r="C371" s="164"/>
    </row>
    <row r="372" spans="3:3" ht="15.75" customHeight="1" x14ac:dyDescent="0.25">
      <c r="C372" s="164"/>
    </row>
    <row r="373" spans="3:3" ht="15.75" customHeight="1" x14ac:dyDescent="0.25">
      <c r="C373" s="164"/>
    </row>
    <row r="374" spans="3:3" ht="15.75" customHeight="1" x14ac:dyDescent="0.25">
      <c r="C374" s="164"/>
    </row>
    <row r="375" spans="3:3" ht="15.75" customHeight="1" x14ac:dyDescent="0.25">
      <c r="C375" s="164"/>
    </row>
    <row r="376" spans="3:3" ht="15.75" customHeight="1" x14ac:dyDescent="0.25">
      <c r="C376" s="164"/>
    </row>
    <row r="377" spans="3:3" ht="15.75" customHeight="1" x14ac:dyDescent="0.25">
      <c r="C377" s="164"/>
    </row>
    <row r="378" spans="3:3" ht="15.75" customHeight="1" x14ac:dyDescent="0.25">
      <c r="C378" s="164"/>
    </row>
    <row r="379" spans="3:3" ht="15.75" customHeight="1" x14ac:dyDescent="0.25">
      <c r="C379" s="164"/>
    </row>
    <row r="380" spans="3:3" ht="15.75" customHeight="1" x14ac:dyDescent="0.25">
      <c r="C380" s="164"/>
    </row>
    <row r="381" spans="3:3" ht="15.75" customHeight="1" x14ac:dyDescent="0.25">
      <c r="C381" s="164"/>
    </row>
    <row r="382" spans="3:3" ht="15.75" customHeight="1" x14ac:dyDescent="0.25">
      <c r="C382" s="164"/>
    </row>
    <row r="383" spans="3:3" ht="15.75" customHeight="1" x14ac:dyDescent="0.25">
      <c r="C383" s="164"/>
    </row>
    <row r="384" spans="3:3" ht="15.75" customHeight="1" x14ac:dyDescent="0.25">
      <c r="C384" s="164"/>
    </row>
    <row r="385" spans="3:3" ht="15.75" customHeight="1" x14ac:dyDescent="0.25">
      <c r="C385" s="164"/>
    </row>
    <row r="386" spans="3:3" ht="15.75" customHeight="1" x14ac:dyDescent="0.25">
      <c r="C386" s="164"/>
    </row>
    <row r="387" spans="3:3" ht="15.75" customHeight="1" x14ac:dyDescent="0.25">
      <c r="C387" s="164"/>
    </row>
    <row r="388" spans="3:3" ht="15.75" customHeight="1" x14ac:dyDescent="0.25">
      <c r="C388" s="164"/>
    </row>
    <row r="389" spans="3:3" ht="15.75" customHeight="1" x14ac:dyDescent="0.25">
      <c r="C389" s="164"/>
    </row>
    <row r="390" spans="3:3" ht="15.75" customHeight="1" x14ac:dyDescent="0.25">
      <c r="C390" s="164"/>
    </row>
    <row r="391" spans="3:3" ht="15.75" customHeight="1" x14ac:dyDescent="0.25">
      <c r="C391" s="164"/>
    </row>
    <row r="392" spans="3:3" ht="15.75" customHeight="1" x14ac:dyDescent="0.25">
      <c r="C392" s="164"/>
    </row>
    <row r="393" spans="3:3" ht="15.75" customHeight="1" x14ac:dyDescent="0.25">
      <c r="C393" s="164"/>
    </row>
    <row r="394" spans="3:3" ht="15.75" customHeight="1" x14ac:dyDescent="0.25">
      <c r="C394" s="164"/>
    </row>
    <row r="395" spans="3:3" ht="15.75" customHeight="1" x14ac:dyDescent="0.25">
      <c r="C395" s="164"/>
    </row>
    <row r="396" spans="3:3" ht="15.75" customHeight="1" x14ac:dyDescent="0.25">
      <c r="C396" s="164"/>
    </row>
    <row r="397" spans="3:3" ht="15.75" customHeight="1" x14ac:dyDescent="0.25">
      <c r="C397" s="164"/>
    </row>
    <row r="398" spans="3:3" ht="15.75" customHeight="1" x14ac:dyDescent="0.25">
      <c r="C398" s="164"/>
    </row>
    <row r="399" spans="3:3" ht="15.75" customHeight="1" x14ac:dyDescent="0.25">
      <c r="C399" s="164"/>
    </row>
    <row r="400" spans="3:3" ht="15.75" customHeight="1" x14ac:dyDescent="0.25">
      <c r="C400" s="164"/>
    </row>
    <row r="401" spans="3:3" ht="15.75" customHeight="1" x14ac:dyDescent="0.25">
      <c r="C401" s="164"/>
    </row>
    <row r="402" spans="3:3" ht="15.75" customHeight="1" x14ac:dyDescent="0.25">
      <c r="C402" s="164"/>
    </row>
    <row r="403" spans="3:3" ht="15.75" customHeight="1" x14ac:dyDescent="0.25">
      <c r="C403" s="164"/>
    </row>
    <row r="404" spans="3:3" ht="15.75" customHeight="1" x14ac:dyDescent="0.25">
      <c r="C404" s="164"/>
    </row>
    <row r="405" spans="3:3" ht="15.75" customHeight="1" x14ac:dyDescent="0.25">
      <c r="C405" s="164"/>
    </row>
    <row r="406" spans="3:3" ht="15.75" customHeight="1" x14ac:dyDescent="0.25">
      <c r="C406" s="164"/>
    </row>
    <row r="407" spans="3:3" ht="15.75" customHeight="1" x14ac:dyDescent="0.25">
      <c r="C407" s="164"/>
    </row>
    <row r="408" spans="3:3" ht="15.75" customHeight="1" x14ac:dyDescent="0.25">
      <c r="C408" s="164"/>
    </row>
    <row r="409" spans="3:3" ht="15.75" customHeight="1" x14ac:dyDescent="0.25">
      <c r="C409" s="164"/>
    </row>
    <row r="410" spans="3:3" ht="15.75" customHeight="1" x14ac:dyDescent="0.25">
      <c r="C410" s="164"/>
    </row>
    <row r="411" spans="3:3" ht="15.75" customHeight="1" x14ac:dyDescent="0.25">
      <c r="C411" s="164"/>
    </row>
    <row r="412" spans="3:3" ht="15.75" customHeight="1" x14ac:dyDescent="0.25">
      <c r="C412" s="164"/>
    </row>
    <row r="413" spans="3:3" ht="15.75" customHeight="1" x14ac:dyDescent="0.25">
      <c r="C413" s="164"/>
    </row>
    <row r="414" spans="3:3" ht="15.75" customHeight="1" x14ac:dyDescent="0.25">
      <c r="C414" s="164"/>
    </row>
    <row r="415" spans="3:3" ht="15.75" customHeight="1" x14ac:dyDescent="0.25">
      <c r="C415" s="164"/>
    </row>
    <row r="416" spans="3:3" ht="15.75" customHeight="1" x14ac:dyDescent="0.25">
      <c r="C416" s="164"/>
    </row>
    <row r="417" spans="3:3" ht="15.75" customHeight="1" x14ac:dyDescent="0.25">
      <c r="C417" s="164"/>
    </row>
    <row r="418" spans="3:3" ht="15.75" customHeight="1" x14ac:dyDescent="0.25">
      <c r="C418" s="164"/>
    </row>
    <row r="419" spans="3:3" ht="15.75" customHeight="1" x14ac:dyDescent="0.25">
      <c r="C419" s="164"/>
    </row>
    <row r="420" spans="3:3" ht="15.75" customHeight="1" x14ac:dyDescent="0.25">
      <c r="C420" s="164"/>
    </row>
    <row r="421" spans="3:3" ht="15.75" customHeight="1" x14ac:dyDescent="0.25">
      <c r="C421" s="164"/>
    </row>
    <row r="422" spans="3:3" ht="15.75" customHeight="1" x14ac:dyDescent="0.25">
      <c r="C422" s="164"/>
    </row>
    <row r="423" spans="3:3" ht="15.75" customHeight="1" x14ac:dyDescent="0.25">
      <c r="C423" s="164"/>
    </row>
    <row r="424" spans="3:3" ht="15.75" customHeight="1" x14ac:dyDescent="0.25">
      <c r="C424" s="164"/>
    </row>
    <row r="425" spans="3:3" ht="15.75" customHeight="1" x14ac:dyDescent="0.25">
      <c r="C425" s="164"/>
    </row>
    <row r="426" spans="3:3" ht="15.75" customHeight="1" x14ac:dyDescent="0.25">
      <c r="C426" s="164"/>
    </row>
    <row r="427" spans="3:3" ht="15.75" customHeight="1" x14ac:dyDescent="0.25">
      <c r="C427" s="164"/>
    </row>
    <row r="428" spans="3:3" ht="15.75" customHeight="1" x14ac:dyDescent="0.25">
      <c r="C428" s="164"/>
    </row>
    <row r="429" spans="3:3" ht="15.75" customHeight="1" x14ac:dyDescent="0.25">
      <c r="C429" s="164"/>
    </row>
    <row r="430" spans="3:3" ht="15.75" customHeight="1" x14ac:dyDescent="0.25">
      <c r="C430" s="164"/>
    </row>
    <row r="431" spans="3:3" ht="15.75" customHeight="1" x14ac:dyDescent="0.25">
      <c r="C431" s="164"/>
    </row>
    <row r="432" spans="3:3" ht="15.75" customHeight="1" x14ac:dyDescent="0.25">
      <c r="C432" s="164"/>
    </row>
    <row r="433" spans="3:3" ht="15.75" customHeight="1" x14ac:dyDescent="0.25">
      <c r="C433" s="164"/>
    </row>
    <row r="434" spans="3:3" ht="15.75" customHeight="1" x14ac:dyDescent="0.25">
      <c r="C434" s="164"/>
    </row>
    <row r="435" spans="3:3" ht="15.75" customHeight="1" x14ac:dyDescent="0.25">
      <c r="C435" s="164"/>
    </row>
    <row r="436" spans="3:3" ht="15.75" customHeight="1" x14ac:dyDescent="0.25">
      <c r="C436" s="164"/>
    </row>
    <row r="437" spans="3:3" ht="15.75" customHeight="1" x14ac:dyDescent="0.25">
      <c r="C437" s="164"/>
    </row>
    <row r="438" spans="3:3" ht="15.75" customHeight="1" x14ac:dyDescent="0.25">
      <c r="C438" s="164"/>
    </row>
    <row r="439" spans="3:3" ht="15.75" customHeight="1" x14ac:dyDescent="0.25">
      <c r="C439" s="164"/>
    </row>
    <row r="440" spans="3:3" ht="15.75" customHeight="1" x14ac:dyDescent="0.25">
      <c r="C440" s="164"/>
    </row>
    <row r="441" spans="3:3" ht="15.75" customHeight="1" x14ac:dyDescent="0.25">
      <c r="C441" s="164"/>
    </row>
    <row r="442" spans="3:3" ht="15.75" customHeight="1" x14ac:dyDescent="0.25">
      <c r="C442" s="164"/>
    </row>
    <row r="443" spans="3:3" ht="15.75" customHeight="1" x14ac:dyDescent="0.25">
      <c r="C443" s="164"/>
    </row>
    <row r="444" spans="3:3" ht="15.75" customHeight="1" x14ac:dyDescent="0.25">
      <c r="C444" s="164"/>
    </row>
    <row r="445" spans="3:3" ht="15.75" customHeight="1" x14ac:dyDescent="0.25">
      <c r="C445" s="164"/>
    </row>
    <row r="446" spans="3:3" ht="15.75" customHeight="1" x14ac:dyDescent="0.25">
      <c r="C446" s="164"/>
    </row>
    <row r="447" spans="3:3" ht="15.75" customHeight="1" x14ac:dyDescent="0.25">
      <c r="C447" s="164"/>
    </row>
    <row r="448" spans="3:3" ht="15.75" customHeight="1" x14ac:dyDescent="0.25">
      <c r="C448" s="164"/>
    </row>
    <row r="449" spans="3:3" ht="15.75" customHeight="1" x14ac:dyDescent="0.25">
      <c r="C449" s="164"/>
    </row>
    <row r="450" spans="3:3" ht="15.75" customHeight="1" x14ac:dyDescent="0.25">
      <c r="C450" s="164"/>
    </row>
    <row r="451" spans="3:3" ht="15.75" customHeight="1" x14ac:dyDescent="0.25">
      <c r="C451" s="164"/>
    </row>
    <row r="452" spans="3:3" ht="15.75" customHeight="1" x14ac:dyDescent="0.25">
      <c r="C452" s="164"/>
    </row>
    <row r="453" spans="3:3" ht="15.75" customHeight="1" x14ac:dyDescent="0.25">
      <c r="C453" s="164"/>
    </row>
    <row r="454" spans="3:3" ht="15.75" customHeight="1" x14ac:dyDescent="0.25">
      <c r="C454" s="164"/>
    </row>
    <row r="455" spans="3:3" ht="15.75" customHeight="1" x14ac:dyDescent="0.25">
      <c r="C455" s="164"/>
    </row>
    <row r="456" spans="3:3" ht="15.75" customHeight="1" x14ac:dyDescent="0.25">
      <c r="C456" s="164"/>
    </row>
    <row r="457" spans="3:3" ht="15.75" customHeight="1" x14ac:dyDescent="0.25">
      <c r="C457" s="164"/>
    </row>
    <row r="458" spans="3:3" ht="15.75" customHeight="1" x14ac:dyDescent="0.25">
      <c r="C458" s="164"/>
    </row>
    <row r="459" spans="3:3" ht="15.75" customHeight="1" x14ac:dyDescent="0.25">
      <c r="C459" s="164"/>
    </row>
    <row r="460" spans="3:3" ht="15.75" customHeight="1" x14ac:dyDescent="0.25">
      <c r="C460" s="164"/>
    </row>
    <row r="461" spans="3:3" ht="15.75" customHeight="1" x14ac:dyDescent="0.25">
      <c r="C461" s="164"/>
    </row>
    <row r="462" spans="3:3" ht="15.75" customHeight="1" x14ac:dyDescent="0.25">
      <c r="C462" s="164"/>
    </row>
    <row r="463" spans="3:3" ht="15.75" customHeight="1" x14ac:dyDescent="0.25">
      <c r="C463" s="164"/>
    </row>
    <row r="464" spans="3:3" ht="15.75" customHeight="1" x14ac:dyDescent="0.25">
      <c r="C464" s="164"/>
    </row>
    <row r="465" spans="3:3" ht="15.75" customHeight="1" x14ac:dyDescent="0.25">
      <c r="C465" s="164"/>
    </row>
    <row r="466" spans="3:3" ht="15.75" customHeight="1" x14ac:dyDescent="0.25">
      <c r="C466" s="164"/>
    </row>
    <row r="467" spans="3:3" ht="15.75" customHeight="1" x14ac:dyDescent="0.25">
      <c r="C467" s="164"/>
    </row>
    <row r="468" spans="3:3" ht="15.75" customHeight="1" x14ac:dyDescent="0.25">
      <c r="C468" s="164"/>
    </row>
    <row r="469" spans="3:3" ht="15.75" customHeight="1" x14ac:dyDescent="0.25">
      <c r="C469" s="164"/>
    </row>
    <row r="470" spans="3:3" ht="15.75" customHeight="1" x14ac:dyDescent="0.25">
      <c r="C470" s="164"/>
    </row>
    <row r="471" spans="3:3" ht="15.75" customHeight="1" x14ac:dyDescent="0.25">
      <c r="C471" s="164"/>
    </row>
    <row r="472" spans="3:3" ht="15.75" customHeight="1" x14ac:dyDescent="0.25">
      <c r="C472" s="164"/>
    </row>
    <row r="473" spans="3:3" ht="15.75" customHeight="1" x14ac:dyDescent="0.25">
      <c r="C473" s="164"/>
    </row>
    <row r="474" spans="3:3" ht="15.75" customHeight="1" x14ac:dyDescent="0.25">
      <c r="C474" s="164"/>
    </row>
    <row r="475" spans="3:3" ht="15.75" customHeight="1" x14ac:dyDescent="0.25">
      <c r="C475" s="164"/>
    </row>
    <row r="476" spans="3:3" ht="15.75" customHeight="1" x14ac:dyDescent="0.25">
      <c r="C476" s="164"/>
    </row>
    <row r="477" spans="3:3" ht="15.75" customHeight="1" x14ac:dyDescent="0.25">
      <c r="C477" s="164"/>
    </row>
    <row r="478" spans="3:3" ht="15.75" customHeight="1" x14ac:dyDescent="0.25">
      <c r="C478" s="164"/>
    </row>
    <row r="479" spans="3:3" ht="15.75" customHeight="1" x14ac:dyDescent="0.25">
      <c r="C479" s="164"/>
    </row>
    <row r="480" spans="3:3" ht="15.75" customHeight="1" x14ac:dyDescent="0.25">
      <c r="C480" s="164"/>
    </row>
    <row r="481" spans="3:3" ht="15.75" customHeight="1" x14ac:dyDescent="0.25">
      <c r="C481" s="164"/>
    </row>
    <row r="482" spans="3:3" ht="15.75" customHeight="1" x14ac:dyDescent="0.25">
      <c r="C482" s="164"/>
    </row>
    <row r="483" spans="3:3" ht="15.75" customHeight="1" x14ac:dyDescent="0.25">
      <c r="C483" s="164"/>
    </row>
    <row r="484" spans="3:3" ht="15.75" customHeight="1" x14ac:dyDescent="0.25">
      <c r="C484" s="164"/>
    </row>
    <row r="485" spans="3:3" ht="15.75" customHeight="1" x14ac:dyDescent="0.25">
      <c r="C485" s="164"/>
    </row>
    <row r="486" spans="3:3" ht="15.75" customHeight="1" x14ac:dyDescent="0.25">
      <c r="C486" s="164"/>
    </row>
    <row r="487" spans="3:3" ht="15.75" customHeight="1" x14ac:dyDescent="0.25">
      <c r="C487" s="164"/>
    </row>
    <row r="488" spans="3:3" ht="15.75" customHeight="1" x14ac:dyDescent="0.25">
      <c r="C488" s="164"/>
    </row>
    <row r="489" spans="3:3" ht="15.75" customHeight="1" x14ac:dyDescent="0.25">
      <c r="C489" s="164"/>
    </row>
    <row r="490" spans="3:3" ht="15.75" customHeight="1" x14ac:dyDescent="0.25">
      <c r="C490" s="164"/>
    </row>
    <row r="491" spans="3:3" ht="15.75" customHeight="1" x14ac:dyDescent="0.25">
      <c r="C491" s="164"/>
    </row>
    <row r="492" spans="3:3" ht="15.75" customHeight="1" x14ac:dyDescent="0.25">
      <c r="C492" s="164"/>
    </row>
    <row r="493" spans="3:3" ht="15.75" customHeight="1" x14ac:dyDescent="0.25">
      <c r="C493" s="164"/>
    </row>
    <row r="494" spans="3:3" ht="15.75" customHeight="1" x14ac:dyDescent="0.25">
      <c r="C494" s="164"/>
    </row>
    <row r="495" spans="3:3" ht="15.75" customHeight="1" x14ac:dyDescent="0.25">
      <c r="C495" s="164"/>
    </row>
    <row r="496" spans="3:3" ht="15.75" customHeight="1" x14ac:dyDescent="0.25">
      <c r="C496" s="164"/>
    </row>
    <row r="497" spans="3:3" ht="15.75" customHeight="1" x14ac:dyDescent="0.25">
      <c r="C497" s="164"/>
    </row>
    <row r="498" spans="3:3" ht="15.75" customHeight="1" x14ac:dyDescent="0.25">
      <c r="C498" s="164"/>
    </row>
    <row r="499" spans="3:3" ht="15.75" customHeight="1" x14ac:dyDescent="0.25">
      <c r="C499" s="164"/>
    </row>
    <row r="500" spans="3:3" ht="15.75" customHeight="1" x14ac:dyDescent="0.25">
      <c r="C500" s="164"/>
    </row>
    <row r="501" spans="3:3" ht="15.75" customHeight="1" x14ac:dyDescent="0.25">
      <c r="C501" s="164"/>
    </row>
    <row r="502" spans="3:3" ht="15.75" customHeight="1" x14ac:dyDescent="0.25">
      <c r="C502" s="164"/>
    </row>
    <row r="503" spans="3:3" ht="15.75" customHeight="1" x14ac:dyDescent="0.25">
      <c r="C503" s="164"/>
    </row>
    <row r="504" spans="3:3" ht="15.75" customHeight="1" x14ac:dyDescent="0.25">
      <c r="C504" s="164"/>
    </row>
    <row r="505" spans="3:3" ht="15.75" customHeight="1" x14ac:dyDescent="0.25">
      <c r="C505" s="164"/>
    </row>
    <row r="506" spans="3:3" ht="15.75" customHeight="1" x14ac:dyDescent="0.25">
      <c r="C506" s="164"/>
    </row>
    <row r="507" spans="3:3" ht="15.75" customHeight="1" x14ac:dyDescent="0.25">
      <c r="C507" s="164"/>
    </row>
    <row r="508" spans="3:3" ht="15.75" customHeight="1" x14ac:dyDescent="0.25">
      <c r="C508" s="164"/>
    </row>
    <row r="509" spans="3:3" ht="15.75" customHeight="1" x14ac:dyDescent="0.25">
      <c r="C509" s="164"/>
    </row>
    <row r="510" spans="3:3" ht="15.75" customHeight="1" x14ac:dyDescent="0.25">
      <c r="C510" s="164"/>
    </row>
    <row r="511" spans="3:3" ht="15.75" customHeight="1" x14ac:dyDescent="0.25">
      <c r="C511" s="164"/>
    </row>
    <row r="512" spans="3:3" ht="15.75" customHeight="1" x14ac:dyDescent="0.25">
      <c r="C512" s="164"/>
    </row>
    <row r="513" spans="3:3" ht="15.75" customHeight="1" x14ac:dyDescent="0.25">
      <c r="C513" s="164"/>
    </row>
    <row r="514" spans="3:3" ht="15.75" customHeight="1" x14ac:dyDescent="0.25">
      <c r="C514" s="164"/>
    </row>
    <row r="515" spans="3:3" ht="15.75" customHeight="1" x14ac:dyDescent="0.25">
      <c r="C515" s="164"/>
    </row>
    <row r="516" spans="3:3" ht="15.75" customHeight="1" x14ac:dyDescent="0.25">
      <c r="C516" s="164"/>
    </row>
    <row r="517" spans="3:3" ht="15.75" customHeight="1" x14ac:dyDescent="0.25">
      <c r="C517" s="164"/>
    </row>
    <row r="518" spans="3:3" ht="15.75" customHeight="1" x14ac:dyDescent="0.25">
      <c r="C518" s="164"/>
    </row>
    <row r="519" spans="3:3" ht="15.75" customHeight="1" x14ac:dyDescent="0.25">
      <c r="C519" s="164"/>
    </row>
    <row r="520" spans="3:3" ht="15.75" customHeight="1" x14ac:dyDescent="0.25">
      <c r="C520" s="164"/>
    </row>
    <row r="521" spans="3:3" ht="15.75" customHeight="1" x14ac:dyDescent="0.25">
      <c r="C521" s="164"/>
    </row>
    <row r="522" spans="3:3" ht="15.75" customHeight="1" x14ac:dyDescent="0.25">
      <c r="C522" s="164"/>
    </row>
    <row r="523" spans="3:3" ht="15.75" customHeight="1" x14ac:dyDescent="0.25">
      <c r="C523" s="164"/>
    </row>
    <row r="524" spans="3:3" ht="15.75" customHeight="1" x14ac:dyDescent="0.25">
      <c r="C524" s="164"/>
    </row>
    <row r="525" spans="3:3" ht="15.75" customHeight="1" x14ac:dyDescent="0.25">
      <c r="C525" s="164"/>
    </row>
    <row r="526" spans="3:3" ht="15.75" customHeight="1" x14ac:dyDescent="0.25">
      <c r="C526" s="164"/>
    </row>
    <row r="527" spans="3:3" ht="15.75" customHeight="1" x14ac:dyDescent="0.25">
      <c r="C527" s="164"/>
    </row>
    <row r="528" spans="3:3" ht="15.75" customHeight="1" x14ac:dyDescent="0.25">
      <c r="C528" s="164"/>
    </row>
    <row r="529" spans="3:3" ht="15.75" customHeight="1" x14ac:dyDescent="0.25">
      <c r="C529" s="164"/>
    </row>
    <row r="530" spans="3:3" ht="15.75" customHeight="1" x14ac:dyDescent="0.25">
      <c r="C530" s="164"/>
    </row>
    <row r="531" spans="3:3" ht="15.75" customHeight="1" x14ac:dyDescent="0.25">
      <c r="C531" s="164"/>
    </row>
    <row r="532" spans="3:3" ht="15.75" customHeight="1" x14ac:dyDescent="0.25">
      <c r="C532" s="164"/>
    </row>
    <row r="533" spans="3:3" ht="15.75" customHeight="1" x14ac:dyDescent="0.25">
      <c r="C533" s="164"/>
    </row>
    <row r="534" spans="3:3" ht="15.75" customHeight="1" x14ac:dyDescent="0.25">
      <c r="C534" s="164"/>
    </row>
    <row r="535" spans="3:3" ht="15.75" customHeight="1" x14ac:dyDescent="0.25">
      <c r="C535" s="164"/>
    </row>
    <row r="536" spans="3:3" ht="15.75" customHeight="1" x14ac:dyDescent="0.25">
      <c r="C536" s="164"/>
    </row>
    <row r="537" spans="3:3" ht="15.75" customHeight="1" x14ac:dyDescent="0.25">
      <c r="C537" s="164"/>
    </row>
    <row r="538" spans="3:3" ht="15.75" customHeight="1" x14ac:dyDescent="0.25">
      <c r="C538" s="164"/>
    </row>
    <row r="539" spans="3:3" ht="15.75" customHeight="1" x14ac:dyDescent="0.25">
      <c r="C539" s="164"/>
    </row>
    <row r="540" spans="3:3" ht="15.75" customHeight="1" x14ac:dyDescent="0.25">
      <c r="C540" s="164"/>
    </row>
    <row r="541" spans="3:3" ht="15.75" customHeight="1" x14ac:dyDescent="0.25">
      <c r="C541" s="164"/>
    </row>
    <row r="542" spans="3:3" ht="15.75" customHeight="1" x14ac:dyDescent="0.25">
      <c r="C542" s="164"/>
    </row>
    <row r="543" spans="3:3" ht="15.75" customHeight="1" x14ac:dyDescent="0.25">
      <c r="C543" s="164"/>
    </row>
    <row r="544" spans="3:3" ht="15.75" customHeight="1" x14ac:dyDescent="0.25">
      <c r="C544" s="164"/>
    </row>
    <row r="545" spans="3:3" ht="15.75" customHeight="1" x14ac:dyDescent="0.25">
      <c r="C545" s="164"/>
    </row>
    <row r="546" spans="3:3" ht="15.75" customHeight="1" x14ac:dyDescent="0.25">
      <c r="C546" s="164"/>
    </row>
    <row r="547" spans="3:3" ht="15.75" customHeight="1" x14ac:dyDescent="0.25">
      <c r="C547" s="164"/>
    </row>
    <row r="548" spans="3:3" ht="15.75" customHeight="1" x14ac:dyDescent="0.25">
      <c r="C548" s="164"/>
    </row>
    <row r="549" spans="3:3" ht="15.75" customHeight="1" x14ac:dyDescent="0.25">
      <c r="C549" s="164"/>
    </row>
    <row r="550" spans="3:3" ht="15.75" customHeight="1" x14ac:dyDescent="0.25">
      <c r="C550" s="164"/>
    </row>
    <row r="551" spans="3:3" ht="15.75" customHeight="1" x14ac:dyDescent="0.25">
      <c r="C551" s="164"/>
    </row>
    <row r="552" spans="3:3" ht="15.75" customHeight="1" x14ac:dyDescent="0.25">
      <c r="C552" s="164"/>
    </row>
    <row r="553" spans="3:3" ht="15.75" customHeight="1" x14ac:dyDescent="0.25">
      <c r="C553" s="164"/>
    </row>
    <row r="554" spans="3:3" ht="15.75" customHeight="1" x14ac:dyDescent="0.25">
      <c r="C554" s="164"/>
    </row>
    <row r="555" spans="3:3" ht="15.75" customHeight="1" x14ac:dyDescent="0.25">
      <c r="C555" s="164"/>
    </row>
    <row r="556" spans="3:3" ht="15.75" customHeight="1" x14ac:dyDescent="0.25">
      <c r="C556" s="164"/>
    </row>
    <row r="557" spans="3:3" ht="15.75" customHeight="1" x14ac:dyDescent="0.25">
      <c r="C557" s="164"/>
    </row>
    <row r="558" spans="3:3" ht="15.75" customHeight="1" x14ac:dyDescent="0.25">
      <c r="C558" s="164"/>
    </row>
    <row r="559" spans="3:3" ht="15.75" customHeight="1" x14ac:dyDescent="0.25">
      <c r="C559" s="164"/>
    </row>
    <row r="560" spans="3:3" ht="15.75" customHeight="1" x14ac:dyDescent="0.25">
      <c r="C560" s="164"/>
    </row>
    <row r="561" spans="3:3" ht="15.75" customHeight="1" x14ac:dyDescent="0.25">
      <c r="C561" s="164"/>
    </row>
    <row r="562" spans="3:3" ht="15.75" customHeight="1" x14ac:dyDescent="0.25">
      <c r="C562" s="164"/>
    </row>
    <row r="563" spans="3:3" ht="15.75" customHeight="1" x14ac:dyDescent="0.25">
      <c r="C563" s="164"/>
    </row>
    <row r="564" spans="3:3" ht="15.75" customHeight="1" x14ac:dyDescent="0.25">
      <c r="C564" s="164"/>
    </row>
    <row r="565" spans="3:3" ht="15.75" customHeight="1" x14ac:dyDescent="0.25">
      <c r="C565" s="164"/>
    </row>
    <row r="566" spans="3:3" ht="15.75" customHeight="1" x14ac:dyDescent="0.25">
      <c r="C566" s="164"/>
    </row>
    <row r="567" spans="3:3" ht="15.75" customHeight="1" x14ac:dyDescent="0.25">
      <c r="C567" s="164"/>
    </row>
    <row r="568" spans="3:3" ht="15.75" customHeight="1" x14ac:dyDescent="0.25">
      <c r="C568" s="164"/>
    </row>
    <row r="569" spans="3:3" ht="15.75" customHeight="1" x14ac:dyDescent="0.25">
      <c r="C569" s="164"/>
    </row>
    <row r="570" spans="3:3" ht="15.75" customHeight="1" x14ac:dyDescent="0.25">
      <c r="C570" s="164"/>
    </row>
    <row r="571" spans="3:3" ht="15.75" customHeight="1" x14ac:dyDescent="0.25">
      <c r="C571" s="164"/>
    </row>
    <row r="572" spans="3:3" ht="15.75" customHeight="1" x14ac:dyDescent="0.25">
      <c r="C572" s="164"/>
    </row>
    <row r="573" spans="3:3" ht="15.75" customHeight="1" x14ac:dyDescent="0.25">
      <c r="C573" s="164"/>
    </row>
    <row r="574" spans="3:3" ht="15.75" customHeight="1" x14ac:dyDescent="0.25">
      <c r="C574" s="164"/>
    </row>
    <row r="575" spans="3:3" ht="15.75" customHeight="1" x14ac:dyDescent="0.25">
      <c r="C575" s="164"/>
    </row>
    <row r="576" spans="3:3" ht="15.75" customHeight="1" x14ac:dyDescent="0.25">
      <c r="C576" s="164"/>
    </row>
    <row r="577" spans="3:3" ht="15.75" customHeight="1" x14ac:dyDescent="0.25">
      <c r="C577" s="164"/>
    </row>
    <row r="578" spans="3:3" ht="15.75" customHeight="1" x14ac:dyDescent="0.25">
      <c r="C578" s="164"/>
    </row>
    <row r="579" spans="3:3" ht="15.75" customHeight="1" x14ac:dyDescent="0.25">
      <c r="C579" s="164"/>
    </row>
    <row r="580" spans="3:3" ht="15.75" customHeight="1" x14ac:dyDescent="0.25">
      <c r="C580" s="164"/>
    </row>
    <row r="581" spans="3:3" ht="15.75" customHeight="1" x14ac:dyDescent="0.25">
      <c r="C581" s="164"/>
    </row>
    <row r="582" spans="3:3" ht="15.75" customHeight="1" x14ac:dyDescent="0.25">
      <c r="C582" s="164"/>
    </row>
    <row r="583" spans="3:3" ht="15.75" customHeight="1" x14ac:dyDescent="0.25">
      <c r="C583" s="164"/>
    </row>
    <row r="584" spans="3:3" ht="15.75" customHeight="1" x14ac:dyDescent="0.25">
      <c r="C584" s="164"/>
    </row>
    <row r="585" spans="3:3" ht="15.75" customHeight="1" x14ac:dyDescent="0.25">
      <c r="C585" s="164"/>
    </row>
    <row r="586" spans="3:3" ht="15.75" customHeight="1" x14ac:dyDescent="0.25">
      <c r="C586" s="164"/>
    </row>
    <row r="587" spans="3:3" ht="15.75" customHeight="1" x14ac:dyDescent="0.25">
      <c r="C587" s="164"/>
    </row>
    <row r="588" spans="3:3" ht="15.75" customHeight="1" x14ac:dyDescent="0.25">
      <c r="C588" s="164"/>
    </row>
    <row r="589" spans="3:3" ht="15.75" customHeight="1" x14ac:dyDescent="0.25">
      <c r="C589" s="164"/>
    </row>
    <row r="590" spans="3:3" ht="15.75" customHeight="1" x14ac:dyDescent="0.25">
      <c r="C590" s="164"/>
    </row>
    <row r="591" spans="3:3" ht="15.75" customHeight="1" x14ac:dyDescent="0.25">
      <c r="C591" s="164"/>
    </row>
    <row r="592" spans="3:3" ht="15.75" customHeight="1" x14ac:dyDescent="0.25">
      <c r="C592" s="164"/>
    </row>
    <row r="593" spans="3:3" ht="15.75" customHeight="1" x14ac:dyDescent="0.25">
      <c r="C593" s="164"/>
    </row>
    <row r="594" spans="3:3" ht="15.75" customHeight="1" x14ac:dyDescent="0.25">
      <c r="C594" s="164"/>
    </row>
    <row r="595" spans="3:3" ht="15.75" customHeight="1" x14ac:dyDescent="0.25">
      <c r="C595" s="164"/>
    </row>
    <row r="596" spans="3:3" ht="15.75" customHeight="1" x14ac:dyDescent="0.25">
      <c r="C596" s="164"/>
    </row>
    <row r="597" spans="3:3" ht="15.75" customHeight="1" x14ac:dyDescent="0.25">
      <c r="C597" s="164"/>
    </row>
    <row r="598" spans="3:3" ht="15.75" customHeight="1" x14ac:dyDescent="0.25">
      <c r="C598" s="164"/>
    </row>
    <row r="599" spans="3:3" ht="15.75" customHeight="1" x14ac:dyDescent="0.25">
      <c r="C599" s="164"/>
    </row>
    <row r="600" spans="3:3" ht="15.75" customHeight="1" x14ac:dyDescent="0.25">
      <c r="C600" s="164"/>
    </row>
    <row r="601" spans="3:3" ht="15.75" customHeight="1" x14ac:dyDescent="0.25">
      <c r="C601" s="164"/>
    </row>
    <row r="602" spans="3:3" ht="15.75" customHeight="1" x14ac:dyDescent="0.25">
      <c r="C602" s="164"/>
    </row>
    <row r="603" spans="3:3" ht="15.75" customHeight="1" x14ac:dyDescent="0.25">
      <c r="C603" s="164"/>
    </row>
    <row r="604" spans="3:3" ht="15.75" customHeight="1" x14ac:dyDescent="0.25">
      <c r="C604" s="164"/>
    </row>
    <row r="605" spans="3:3" ht="15.75" customHeight="1" x14ac:dyDescent="0.25">
      <c r="C605" s="164"/>
    </row>
    <row r="606" spans="3:3" ht="15.75" customHeight="1" x14ac:dyDescent="0.25">
      <c r="C606" s="164"/>
    </row>
    <row r="607" spans="3:3" ht="15.75" customHeight="1" x14ac:dyDescent="0.25">
      <c r="C607" s="164"/>
    </row>
    <row r="608" spans="3:3" ht="15.75" customHeight="1" x14ac:dyDescent="0.25">
      <c r="C608" s="164"/>
    </row>
    <row r="609" spans="3:3" ht="15.75" customHeight="1" x14ac:dyDescent="0.25">
      <c r="C609" s="164"/>
    </row>
    <row r="610" spans="3:3" ht="15.75" customHeight="1" x14ac:dyDescent="0.25">
      <c r="C610" s="164"/>
    </row>
    <row r="611" spans="3:3" ht="15.75" customHeight="1" x14ac:dyDescent="0.25">
      <c r="C611" s="164"/>
    </row>
    <row r="612" spans="3:3" ht="15.75" customHeight="1" x14ac:dyDescent="0.25">
      <c r="C612" s="164"/>
    </row>
    <row r="613" spans="3:3" ht="15.75" customHeight="1" x14ac:dyDescent="0.25">
      <c r="C613" s="164"/>
    </row>
    <row r="614" spans="3:3" ht="15.75" customHeight="1" x14ac:dyDescent="0.25">
      <c r="C614" s="164"/>
    </row>
    <row r="615" spans="3:3" ht="15.75" customHeight="1" x14ac:dyDescent="0.25">
      <c r="C615" s="164"/>
    </row>
    <row r="616" spans="3:3" ht="15.75" customHeight="1" x14ac:dyDescent="0.25">
      <c r="C616" s="164"/>
    </row>
    <row r="617" spans="3:3" ht="15.75" customHeight="1" x14ac:dyDescent="0.25">
      <c r="C617" s="164"/>
    </row>
    <row r="618" spans="3:3" ht="15.75" customHeight="1" x14ac:dyDescent="0.25">
      <c r="C618" s="164"/>
    </row>
    <row r="619" spans="3:3" ht="15.75" customHeight="1" x14ac:dyDescent="0.25">
      <c r="C619" s="164"/>
    </row>
    <row r="620" spans="3:3" ht="15.75" customHeight="1" x14ac:dyDescent="0.25">
      <c r="C620" s="164"/>
    </row>
    <row r="621" spans="3:3" ht="15.75" customHeight="1" x14ac:dyDescent="0.25">
      <c r="C621" s="164"/>
    </row>
    <row r="622" spans="3:3" ht="15.75" customHeight="1" x14ac:dyDescent="0.25">
      <c r="C622" s="164"/>
    </row>
    <row r="623" spans="3:3" ht="15.75" customHeight="1" x14ac:dyDescent="0.25">
      <c r="C623" s="164"/>
    </row>
    <row r="624" spans="3:3" ht="15.75" customHeight="1" x14ac:dyDescent="0.25">
      <c r="C624" s="164"/>
    </row>
    <row r="625" spans="3:3" ht="15.75" customHeight="1" x14ac:dyDescent="0.25">
      <c r="C625" s="164"/>
    </row>
    <row r="626" spans="3:3" ht="15.75" customHeight="1" x14ac:dyDescent="0.25">
      <c r="C626" s="164"/>
    </row>
    <row r="627" spans="3:3" ht="15.75" customHeight="1" x14ac:dyDescent="0.25">
      <c r="C627" s="164"/>
    </row>
    <row r="628" spans="3:3" ht="15.75" customHeight="1" x14ac:dyDescent="0.25">
      <c r="C628" s="164"/>
    </row>
    <row r="629" spans="3:3" ht="15.75" customHeight="1" x14ac:dyDescent="0.25">
      <c r="C629" s="164"/>
    </row>
    <row r="630" spans="3:3" ht="15.75" customHeight="1" x14ac:dyDescent="0.25">
      <c r="C630" s="164"/>
    </row>
    <row r="631" spans="3:3" ht="15.75" customHeight="1" x14ac:dyDescent="0.25">
      <c r="C631" s="164"/>
    </row>
    <row r="632" spans="3:3" ht="15.75" customHeight="1" x14ac:dyDescent="0.25">
      <c r="C632" s="164"/>
    </row>
    <row r="633" spans="3:3" ht="15.75" customHeight="1" x14ac:dyDescent="0.25">
      <c r="C633" s="164"/>
    </row>
    <row r="634" spans="3:3" ht="15.75" customHeight="1" x14ac:dyDescent="0.25">
      <c r="C634" s="164"/>
    </row>
    <row r="635" spans="3:3" ht="15.75" customHeight="1" x14ac:dyDescent="0.25">
      <c r="C635" s="164"/>
    </row>
    <row r="636" spans="3:3" ht="15.75" customHeight="1" x14ac:dyDescent="0.25">
      <c r="C636" s="164"/>
    </row>
    <row r="637" spans="3:3" ht="15.75" customHeight="1" x14ac:dyDescent="0.25">
      <c r="C637" s="164"/>
    </row>
    <row r="638" spans="3:3" ht="15.75" customHeight="1" x14ac:dyDescent="0.25">
      <c r="C638" s="164"/>
    </row>
    <row r="639" spans="3:3" ht="15.75" customHeight="1" x14ac:dyDescent="0.25">
      <c r="C639" s="164"/>
    </row>
    <row r="640" spans="3:3" ht="15.75" customHeight="1" x14ac:dyDescent="0.25">
      <c r="C640" s="164"/>
    </row>
    <row r="641" spans="3:3" ht="15.75" customHeight="1" x14ac:dyDescent="0.25">
      <c r="C641" s="164"/>
    </row>
    <row r="642" spans="3:3" ht="15.75" customHeight="1" x14ac:dyDescent="0.25">
      <c r="C642" s="164"/>
    </row>
    <row r="643" spans="3:3" ht="15.75" customHeight="1" x14ac:dyDescent="0.25">
      <c r="C643" s="164"/>
    </row>
    <row r="644" spans="3:3" ht="15.75" customHeight="1" x14ac:dyDescent="0.25">
      <c r="C644" s="164"/>
    </row>
    <row r="645" spans="3:3" ht="15.75" customHeight="1" x14ac:dyDescent="0.25">
      <c r="C645" s="164"/>
    </row>
    <row r="646" spans="3:3" ht="15.75" customHeight="1" x14ac:dyDescent="0.25">
      <c r="C646" s="164"/>
    </row>
    <row r="647" spans="3:3" ht="15.75" customHeight="1" x14ac:dyDescent="0.25">
      <c r="C647" s="164"/>
    </row>
    <row r="648" spans="3:3" ht="15.75" customHeight="1" x14ac:dyDescent="0.25">
      <c r="C648" s="164"/>
    </row>
    <row r="649" spans="3:3" ht="15.75" customHeight="1" x14ac:dyDescent="0.25">
      <c r="C649" s="164"/>
    </row>
    <row r="650" spans="3:3" ht="15.75" customHeight="1" x14ac:dyDescent="0.25">
      <c r="C650" s="164"/>
    </row>
    <row r="651" spans="3:3" ht="15.75" customHeight="1" x14ac:dyDescent="0.25">
      <c r="C651" s="164"/>
    </row>
    <row r="652" spans="3:3" ht="15.75" customHeight="1" x14ac:dyDescent="0.25">
      <c r="C652" s="164"/>
    </row>
    <row r="653" spans="3:3" ht="15.75" customHeight="1" x14ac:dyDescent="0.25">
      <c r="C653" s="164"/>
    </row>
    <row r="654" spans="3:3" ht="15.75" customHeight="1" x14ac:dyDescent="0.25">
      <c r="C654" s="164"/>
    </row>
    <row r="655" spans="3:3" ht="15.75" customHeight="1" x14ac:dyDescent="0.25">
      <c r="C655" s="164"/>
    </row>
    <row r="656" spans="3:3" ht="15.75" customHeight="1" x14ac:dyDescent="0.25">
      <c r="C656" s="164"/>
    </row>
    <row r="657" spans="3:3" ht="15.75" customHeight="1" x14ac:dyDescent="0.25">
      <c r="C657" s="164"/>
    </row>
    <row r="658" spans="3:3" ht="15.75" customHeight="1" x14ac:dyDescent="0.25">
      <c r="C658" s="164"/>
    </row>
    <row r="659" spans="3:3" ht="15.75" customHeight="1" x14ac:dyDescent="0.25">
      <c r="C659" s="164"/>
    </row>
    <row r="660" spans="3:3" ht="15.75" customHeight="1" x14ac:dyDescent="0.25">
      <c r="C660" s="164"/>
    </row>
    <row r="661" spans="3:3" ht="15.75" customHeight="1" x14ac:dyDescent="0.25">
      <c r="C661" s="164"/>
    </row>
    <row r="662" spans="3:3" ht="15.75" customHeight="1" x14ac:dyDescent="0.25">
      <c r="C662" s="164"/>
    </row>
    <row r="663" spans="3:3" ht="15.75" customHeight="1" x14ac:dyDescent="0.25">
      <c r="C663" s="164"/>
    </row>
    <row r="664" spans="3:3" ht="15.75" customHeight="1" x14ac:dyDescent="0.25">
      <c r="C664" s="164"/>
    </row>
    <row r="665" spans="3:3" ht="15.75" customHeight="1" x14ac:dyDescent="0.25">
      <c r="C665" s="164"/>
    </row>
    <row r="666" spans="3:3" ht="15.75" customHeight="1" x14ac:dyDescent="0.25">
      <c r="C666" s="164"/>
    </row>
    <row r="667" spans="3:3" ht="15.75" customHeight="1" x14ac:dyDescent="0.25">
      <c r="C667" s="164"/>
    </row>
    <row r="668" spans="3:3" ht="15.75" customHeight="1" x14ac:dyDescent="0.25">
      <c r="C668" s="164"/>
    </row>
    <row r="669" spans="3:3" ht="15.75" customHeight="1" x14ac:dyDescent="0.25">
      <c r="C669" s="164"/>
    </row>
    <row r="670" spans="3:3" ht="15.75" customHeight="1" x14ac:dyDescent="0.25">
      <c r="C670" s="164"/>
    </row>
    <row r="671" spans="3:3" ht="15.75" customHeight="1" x14ac:dyDescent="0.25">
      <c r="C671" s="164"/>
    </row>
    <row r="672" spans="3:3" ht="15.75" customHeight="1" x14ac:dyDescent="0.25">
      <c r="C672" s="164"/>
    </row>
    <row r="673" spans="3:3" ht="15.75" customHeight="1" x14ac:dyDescent="0.25">
      <c r="C673" s="164"/>
    </row>
    <row r="674" spans="3:3" ht="15.75" customHeight="1" x14ac:dyDescent="0.25">
      <c r="C674" s="164"/>
    </row>
    <row r="675" spans="3:3" ht="15.75" customHeight="1" x14ac:dyDescent="0.25">
      <c r="C675" s="164"/>
    </row>
    <row r="676" spans="3:3" ht="15.75" customHeight="1" x14ac:dyDescent="0.25">
      <c r="C676" s="164"/>
    </row>
    <row r="677" spans="3:3" ht="15.75" customHeight="1" x14ac:dyDescent="0.25">
      <c r="C677" s="164"/>
    </row>
    <row r="678" spans="3:3" ht="15.75" customHeight="1" x14ac:dyDescent="0.25">
      <c r="C678" s="164"/>
    </row>
    <row r="679" spans="3:3" ht="15.75" customHeight="1" x14ac:dyDescent="0.25">
      <c r="C679" s="164"/>
    </row>
    <row r="680" spans="3:3" ht="15.75" customHeight="1" x14ac:dyDescent="0.25">
      <c r="C680" s="164"/>
    </row>
    <row r="681" spans="3:3" ht="15.75" customHeight="1" x14ac:dyDescent="0.25">
      <c r="C681" s="164"/>
    </row>
    <row r="682" spans="3:3" ht="15.75" customHeight="1" x14ac:dyDescent="0.25">
      <c r="C682" s="164"/>
    </row>
    <row r="683" spans="3:3" ht="15.75" customHeight="1" x14ac:dyDescent="0.25">
      <c r="C683" s="164"/>
    </row>
    <row r="684" spans="3:3" ht="15.75" customHeight="1" x14ac:dyDescent="0.25">
      <c r="C684" s="164"/>
    </row>
    <row r="685" spans="3:3" ht="15.75" customHeight="1" x14ac:dyDescent="0.25">
      <c r="C685" s="164"/>
    </row>
    <row r="686" spans="3:3" ht="15.75" customHeight="1" x14ac:dyDescent="0.25">
      <c r="C686" s="164"/>
    </row>
    <row r="687" spans="3:3" ht="15.75" customHeight="1" x14ac:dyDescent="0.25">
      <c r="C687" s="164"/>
    </row>
    <row r="688" spans="3:3" ht="15.75" customHeight="1" x14ac:dyDescent="0.25">
      <c r="C688" s="164"/>
    </row>
    <row r="689" spans="3:3" ht="15.75" customHeight="1" x14ac:dyDescent="0.25">
      <c r="C689" s="164"/>
    </row>
    <row r="690" spans="3:3" ht="15.75" customHeight="1" x14ac:dyDescent="0.25">
      <c r="C690" s="164"/>
    </row>
    <row r="691" spans="3:3" ht="15.75" customHeight="1" x14ac:dyDescent="0.25">
      <c r="C691" s="164"/>
    </row>
    <row r="692" spans="3:3" ht="15.75" customHeight="1" x14ac:dyDescent="0.25">
      <c r="C692" s="164"/>
    </row>
    <row r="693" spans="3:3" ht="15.75" customHeight="1" x14ac:dyDescent="0.25">
      <c r="C693" s="164"/>
    </row>
    <row r="694" spans="3:3" ht="15.75" customHeight="1" x14ac:dyDescent="0.25">
      <c r="C694" s="164"/>
    </row>
    <row r="695" spans="3:3" ht="15.75" customHeight="1" x14ac:dyDescent="0.25">
      <c r="C695" s="164"/>
    </row>
    <row r="696" spans="3:3" ht="15.75" customHeight="1" x14ac:dyDescent="0.25">
      <c r="C696" s="164"/>
    </row>
    <row r="697" spans="3:3" ht="15.75" customHeight="1" x14ac:dyDescent="0.25">
      <c r="C697" s="164"/>
    </row>
    <row r="698" spans="3:3" ht="15.75" customHeight="1" x14ac:dyDescent="0.25">
      <c r="C698" s="164"/>
    </row>
    <row r="699" spans="3:3" ht="15.75" customHeight="1" x14ac:dyDescent="0.25">
      <c r="C699" s="164"/>
    </row>
    <row r="700" spans="3:3" ht="15.75" customHeight="1" x14ac:dyDescent="0.25">
      <c r="C700" s="164"/>
    </row>
    <row r="701" spans="3:3" ht="15.75" customHeight="1" x14ac:dyDescent="0.25">
      <c r="C701" s="164"/>
    </row>
    <row r="702" spans="3:3" ht="15.75" customHeight="1" x14ac:dyDescent="0.25">
      <c r="C702" s="164"/>
    </row>
    <row r="703" spans="3:3" ht="15.75" customHeight="1" x14ac:dyDescent="0.25">
      <c r="C703" s="164"/>
    </row>
    <row r="704" spans="3:3" ht="15.75" customHeight="1" x14ac:dyDescent="0.25">
      <c r="C704" s="164"/>
    </row>
    <row r="705" spans="3:3" ht="15.75" customHeight="1" x14ac:dyDescent="0.25">
      <c r="C705" s="164"/>
    </row>
    <row r="706" spans="3:3" ht="15.75" customHeight="1" x14ac:dyDescent="0.25">
      <c r="C706" s="164"/>
    </row>
    <row r="707" spans="3:3" ht="15.75" customHeight="1" x14ac:dyDescent="0.25">
      <c r="C707" s="164"/>
    </row>
    <row r="708" spans="3:3" ht="15.75" customHeight="1" x14ac:dyDescent="0.25">
      <c r="C708" s="164"/>
    </row>
    <row r="709" spans="3:3" ht="15.75" customHeight="1" x14ac:dyDescent="0.25">
      <c r="C709" s="164"/>
    </row>
    <row r="710" spans="3:3" ht="15.75" customHeight="1" x14ac:dyDescent="0.25">
      <c r="C710" s="164"/>
    </row>
    <row r="711" spans="3:3" ht="15.75" customHeight="1" x14ac:dyDescent="0.25">
      <c r="C711" s="164"/>
    </row>
    <row r="712" spans="3:3" ht="15.75" customHeight="1" x14ac:dyDescent="0.25">
      <c r="C712" s="164"/>
    </row>
    <row r="713" spans="3:3" ht="15.75" customHeight="1" x14ac:dyDescent="0.25">
      <c r="C713" s="164"/>
    </row>
    <row r="714" spans="3:3" ht="15.75" customHeight="1" x14ac:dyDescent="0.25">
      <c r="C714" s="164"/>
    </row>
    <row r="715" spans="3:3" ht="15.75" customHeight="1" x14ac:dyDescent="0.25">
      <c r="C715" s="164"/>
    </row>
    <row r="716" spans="3:3" ht="15.75" customHeight="1" x14ac:dyDescent="0.25">
      <c r="C716" s="164"/>
    </row>
    <row r="717" spans="3:3" ht="15.75" customHeight="1" x14ac:dyDescent="0.25">
      <c r="C717" s="164"/>
    </row>
    <row r="718" spans="3:3" ht="15.75" customHeight="1" x14ac:dyDescent="0.25">
      <c r="C718" s="164"/>
    </row>
    <row r="719" spans="3:3" ht="15.75" customHeight="1" x14ac:dyDescent="0.25">
      <c r="C719" s="164"/>
    </row>
    <row r="720" spans="3:3" ht="15.75" customHeight="1" x14ac:dyDescent="0.25">
      <c r="C720" s="164"/>
    </row>
    <row r="721" spans="3:3" ht="15.75" customHeight="1" x14ac:dyDescent="0.25">
      <c r="C721" s="164"/>
    </row>
    <row r="722" spans="3:3" ht="15.75" customHeight="1" x14ac:dyDescent="0.25">
      <c r="C722" s="164"/>
    </row>
    <row r="723" spans="3:3" ht="15.75" customHeight="1" x14ac:dyDescent="0.25">
      <c r="C723" s="164"/>
    </row>
    <row r="724" spans="3:3" ht="15.75" customHeight="1" x14ac:dyDescent="0.25">
      <c r="C724" s="164"/>
    </row>
    <row r="725" spans="3:3" ht="15.75" customHeight="1" x14ac:dyDescent="0.25">
      <c r="C725" s="164"/>
    </row>
    <row r="726" spans="3:3" ht="15.75" customHeight="1" x14ac:dyDescent="0.25">
      <c r="C726" s="164"/>
    </row>
    <row r="727" spans="3:3" ht="15.75" customHeight="1" x14ac:dyDescent="0.25">
      <c r="C727" s="164"/>
    </row>
    <row r="728" spans="3:3" ht="15.75" customHeight="1" x14ac:dyDescent="0.25">
      <c r="C728" s="164"/>
    </row>
    <row r="729" spans="3:3" ht="15.75" customHeight="1" x14ac:dyDescent="0.25">
      <c r="C729" s="164"/>
    </row>
    <row r="730" spans="3:3" ht="15.75" customHeight="1" x14ac:dyDescent="0.25">
      <c r="C730" s="164"/>
    </row>
    <row r="731" spans="3:3" ht="15.75" customHeight="1" x14ac:dyDescent="0.25">
      <c r="C731" s="164"/>
    </row>
    <row r="732" spans="3:3" ht="15.75" customHeight="1" x14ac:dyDescent="0.25">
      <c r="C732" s="164"/>
    </row>
    <row r="733" spans="3:3" ht="15.75" customHeight="1" x14ac:dyDescent="0.25">
      <c r="C733" s="164"/>
    </row>
    <row r="734" spans="3:3" ht="15.75" customHeight="1" x14ac:dyDescent="0.25">
      <c r="C734" s="164"/>
    </row>
    <row r="735" spans="3:3" ht="15.75" customHeight="1" x14ac:dyDescent="0.25">
      <c r="C735" s="164"/>
    </row>
    <row r="736" spans="3:3" ht="15.75" customHeight="1" x14ac:dyDescent="0.25">
      <c r="C736" s="164"/>
    </row>
    <row r="737" spans="3:3" ht="15.75" customHeight="1" x14ac:dyDescent="0.25">
      <c r="C737" s="164"/>
    </row>
    <row r="738" spans="3:3" ht="15.75" customHeight="1" x14ac:dyDescent="0.25">
      <c r="C738" s="164"/>
    </row>
    <row r="739" spans="3:3" ht="15.75" customHeight="1" x14ac:dyDescent="0.25">
      <c r="C739" s="164"/>
    </row>
    <row r="740" spans="3:3" ht="15.75" customHeight="1" x14ac:dyDescent="0.25">
      <c r="C740" s="164"/>
    </row>
    <row r="741" spans="3:3" ht="15.75" customHeight="1" x14ac:dyDescent="0.25">
      <c r="C741" s="164"/>
    </row>
    <row r="742" spans="3:3" ht="15.75" customHeight="1" x14ac:dyDescent="0.25">
      <c r="C742" s="164"/>
    </row>
    <row r="743" spans="3:3" ht="15.75" customHeight="1" x14ac:dyDescent="0.25">
      <c r="C743" s="164"/>
    </row>
    <row r="744" spans="3:3" ht="15.75" customHeight="1" x14ac:dyDescent="0.25">
      <c r="C744" s="164"/>
    </row>
    <row r="745" spans="3:3" ht="15.75" customHeight="1" x14ac:dyDescent="0.25">
      <c r="C745" s="164"/>
    </row>
    <row r="746" spans="3:3" ht="15.75" customHeight="1" x14ac:dyDescent="0.25">
      <c r="C746" s="164"/>
    </row>
    <row r="747" spans="3:3" ht="15.75" customHeight="1" x14ac:dyDescent="0.25">
      <c r="C747" s="164"/>
    </row>
    <row r="748" spans="3:3" ht="15.75" customHeight="1" x14ac:dyDescent="0.25">
      <c r="C748" s="164"/>
    </row>
    <row r="749" spans="3:3" ht="15.75" customHeight="1" x14ac:dyDescent="0.25">
      <c r="C749" s="164"/>
    </row>
    <row r="750" spans="3:3" ht="15.75" customHeight="1" x14ac:dyDescent="0.25">
      <c r="C750" s="164"/>
    </row>
    <row r="751" spans="3:3" ht="15.75" customHeight="1" x14ac:dyDescent="0.25">
      <c r="C751" s="164"/>
    </row>
    <row r="752" spans="3:3" ht="15.75" customHeight="1" x14ac:dyDescent="0.25">
      <c r="C752" s="164"/>
    </row>
    <row r="753" spans="3:3" ht="15.75" customHeight="1" x14ac:dyDescent="0.25">
      <c r="C753" s="164"/>
    </row>
    <row r="754" spans="3:3" ht="15.75" customHeight="1" x14ac:dyDescent="0.25">
      <c r="C754" s="164"/>
    </row>
    <row r="755" spans="3:3" ht="15.75" customHeight="1" x14ac:dyDescent="0.25">
      <c r="C755" s="164"/>
    </row>
    <row r="756" spans="3:3" ht="15.75" customHeight="1" x14ac:dyDescent="0.25">
      <c r="C756" s="164"/>
    </row>
    <row r="757" spans="3:3" ht="15.75" customHeight="1" x14ac:dyDescent="0.25">
      <c r="C757" s="164"/>
    </row>
    <row r="758" spans="3:3" ht="15.75" customHeight="1" x14ac:dyDescent="0.25">
      <c r="C758" s="164"/>
    </row>
    <row r="759" spans="3:3" ht="15.75" customHeight="1" x14ac:dyDescent="0.25">
      <c r="C759" s="164"/>
    </row>
    <row r="760" spans="3:3" ht="15.75" customHeight="1" x14ac:dyDescent="0.25">
      <c r="C760" s="164"/>
    </row>
    <row r="761" spans="3:3" ht="15.75" customHeight="1" x14ac:dyDescent="0.25">
      <c r="C761" s="164"/>
    </row>
    <row r="762" spans="3:3" ht="15.75" customHeight="1" x14ac:dyDescent="0.25">
      <c r="C762" s="164"/>
    </row>
    <row r="763" spans="3:3" ht="15.75" customHeight="1" x14ac:dyDescent="0.25">
      <c r="C763" s="164"/>
    </row>
    <row r="764" spans="3:3" ht="15.75" customHeight="1" x14ac:dyDescent="0.25">
      <c r="C764" s="164"/>
    </row>
    <row r="765" spans="3:3" ht="15.75" customHeight="1" x14ac:dyDescent="0.25">
      <c r="C765" s="164"/>
    </row>
    <row r="766" spans="3:3" ht="15.75" customHeight="1" x14ac:dyDescent="0.25">
      <c r="C766" s="164"/>
    </row>
    <row r="767" spans="3:3" ht="15.75" customHeight="1" x14ac:dyDescent="0.25">
      <c r="C767" s="164"/>
    </row>
    <row r="768" spans="3:3" ht="15.75" customHeight="1" x14ac:dyDescent="0.25">
      <c r="C768" s="164"/>
    </row>
    <row r="769" spans="3:3" ht="15.75" customHeight="1" x14ac:dyDescent="0.25">
      <c r="C769" s="164"/>
    </row>
    <row r="770" spans="3:3" ht="15.75" customHeight="1" x14ac:dyDescent="0.25">
      <c r="C770" s="164"/>
    </row>
    <row r="771" spans="3:3" ht="15.75" customHeight="1" x14ac:dyDescent="0.25">
      <c r="C771" s="164"/>
    </row>
    <row r="772" spans="3:3" ht="15.75" customHeight="1" x14ac:dyDescent="0.25">
      <c r="C772" s="164"/>
    </row>
    <row r="773" spans="3:3" ht="15.75" customHeight="1" x14ac:dyDescent="0.25">
      <c r="C773" s="164"/>
    </row>
    <row r="774" spans="3:3" ht="15.75" customHeight="1" x14ac:dyDescent="0.25">
      <c r="C774" s="164"/>
    </row>
    <row r="775" spans="3:3" ht="15.75" customHeight="1" x14ac:dyDescent="0.25">
      <c r="C775" s="164"/>
    </row>
    <row r="776" spans="3:3" ht="15.75" customHeight="1" x14ac:dyDescent="0.25">
      <c r="C776" s="164"/>
    </row>
    <row r="777" spans="3:3" ht="15.75" customHeight="1" x14ac:dyDescent="0.25">
      <c r="C777" s="164"/>
    </row>
    <row r="778" spans="3:3" ht="15.75" customHeight="1" x14ac:dyDescent="0.25">
      <c r="C778" s="164"/>
    </row>
    <row r="779" spans="3:3" ht="15.75" customHeight="1" x14ac:dyDescent="0.25">
      <c r="C779" s="164"/>
    </row>
    <row r="780" spans="3:3" ht="15.75" customHeight="1" x14ac:dyDescent="0.25">
      <c r="C780" s="164"/>
    </row>
    <row r="781" spans="3:3" ht="15.75" customHeight="1" x14ac:dyDescent="0.25">
      <c r="C781" s="164"/>
    </row>
    <row r="782" spans="3:3" ht="15.75" customHeight="1" x14ac:dyDescent="0.25">
      <c r="C782" s="164"/>
    </row>
    <row r="783" spans="3:3" ht="15.75" customHeight="1" x14ac:dyDescent="0.25">
      <c r="C783" s="164"/>
    </row>
    <row r="784" spans="3:3" ht="15.75" customHeight="1" x14ac:dyDescent="0.25">
      <c r="C784" s="164"/>
    </row>
    <row r="785" spans="3:3" ht="15.75" customHeight="1" x14ac:dyDescent="0.25">
      <c r="C785" s="164"/>
    </row>
    <row r="786" spans="3:3" ht="15.75" customHeight="1" x14ac:dyDescent="0.25">
      <c r="C786" s="164"/>
    </row>
    <row r="787" spans="3:3" ht="15.75" customHeight="1" x14ac:dyDescent="0.25">
      <c r="C787" s="164"/>
    </row>
    <row r="788" spans="3:3" ht="15.75" customHeight="1" x14ac:dyDescent="0.25">
      <c r="C788" s="164"/>
    </row>
    <row r="789" spans="3:3" ht="15.75" customHeight="1" x14ac:dyDescent="0.25">
      <c r="C789" s="164"/>
    </row>
    <row r="790" spans="3:3" ht="15.75" customHeight="1" x14ac:dyDescent="0.25">
      <c r="C790" s="164"/>
    </row>
    <row r="791" spans="3:3" ht="15.75" customHeight="1" x14ac:dyDescent="0.25">
      <c r="C791" s="164"/>
    </row>
    <row r="792" spans="3:3" ht="15.75" customHeight="1" x14ac:dyDescent="0.25">
      <c r="C792" s="164"/>
    </row>
    <row r="793" spans="3:3" ht="15.75" customHeight="1" x14ac:dyDescent="0.25">
      <c r="C793" s="164"/>
    </row>
    <row r="794" spans="3:3" ht="15.75" customHeight="1" x14ac:dyDescent="0.25">
      <c r="C794" s="164"/>
    </row>
    <row r="795" spans="3:3" ht="15.75" customHeight="1" x14ac:dyDescent="0.25">
      <c r="C795" s="164"/>
    </row>
    <row r="796" spans="3:3" ht="15.75" customHeight="1" x14ac:dyDescent="0.25">
      <c r="C796" s="164"/>
    </row>
    <row r="797" spans="3:3" ht="15.75" customHeight="1" x14ac:dyDescent="0.25">
      <c r="C797" s="164"/>
    </row>
    <row r="798" spans="3:3" ht="15.75" customHeight="1" x14ac:dyDescent="0.25">
      <c r="C798" s="164"/>
    </row>
    <row r="799" spans="3:3" ht="15.75" customHeight="1" x14ac:dyDescent="0.25">
      <c r="C799" s="164"/>
    </row>
    <row r="800" spans="3:3" ht="15.75" customHeight="1" x14ac:dyDescent="0.25">
      <c r="C800" s="164"/>
    </row>
    <row r="801" spans="3:3" ht="15.75" customHeight="1" x14ac:dyDescent="0.25">
      <c r="C801" s="164"/>
    </row>
    <row r="802" spans="3:3" ht="15.75" customHeight="1" x14ac:dyDescent="0.25">
      <c r="C802" s="164"/>
    </row>
    <row r="803" spans="3:3" ht="15.75" customHeight="1" x14ac:dyDescent="0.25">
      <c r="C803" s="164"/>
    </row>
    <row r="804" spans="3:3" ht="15.75" customHeight="1" x14ac:dyDescent="0.25">
      <c r="C804" s="164"/>
    </row>
    <row r="805" spans="3:3" ht="15.75" customHeight="1" x14ac:dyDescent="0.25">
      <c r="C805" s="164"/>
    </row>
    <row r="806" spans="3:3" ht="15.75" customHeight="1" x14ac:dyDescent="0.25">
      <c r="C806" s="164"/>
    </row>
    <row r="807" spans="3:3" ht="15.75" customHeight="1" x14ac:dyDescent="0.25">
      <c r="C807" s="164"/>
    </row>
    <row r="808" spans="3:3" ht="15.75" customHeight="1" x14ac:dyDescent="0.25">
      <c r="C808" s="164"/>
    </row>
    <row r="809" spans="3:3" ht="15.75" customHeight="1" x14ac:dyDescent="0.25">
      <c r="C809" s="164"/>
    </row>
    <row r="810" spans="3:3" ht="15.75" customHeight="1" x14ac:dyDescent="0.25">
      <c r="C810" s="164"/>
    </row>
    <row r="811" spans="3:3" ht="15.75" customHeight="1" x14ac:dyDescent="0.25">
      <c r="C811" s="164"/>
    </row>
    <row r="812" spans="3:3" ht="15.75" customHeight="1" x14ac:dyDescent="0.25">
      <c r="C812" s="164"/>
    </row>
    <row r="813" spans="3:3" ht="15.75" customHeight="1" x14ac:dyDescent="0.25">
      <c r="C813" s="164"/>
    </row>
    <row r="814" spans="3:3" ht="15.75" customHeight="1" x14ac:dyDescent="0.25">
      <c r="C814" s="164"/>
    </row>
    <row r="815" spans="3:3" ht="15.75" customHeight="1" x14ac:dyDescent="0.25">
      <c r="C815" s="164"/>
    </row>
    <row r="816" spans="3:3" ht="15.75" customHeight="1" x14ac:dyDescent="0.25">
      <c r="C816" s="164"/>
    </row>
    <row r="817" spans="3:3" ht="15.75" customHeight="1" x14ac:dyDescent="0.25">
      <c r="C817" s="164"/>
    </row>
    <row r="818" spans="3:3" ht="15.75" customHeight="1" x14ac:dyDescent="0.25">
      <c r="C818" s="164"/>
    </row>
    <row r="819" spans="3:3" ht="15.75" customHeight="1" x14ac:dyDescent="0.25">
      <c r="C819" s="164"/>
    </row>
    <row r="820" spans="3:3" ht="15.75" customHeight="1" x14ac:dyDescent="0.25">
      <c r="C820" s="164"/>
    </row>
    <row r="821" spans="3:3" ht="15.75" customHeight="1" x14ac:dyDescent="0.25">
      <c r="C821" s="164"/>
    </row>
    <row r="822" spans="3:3" ht="15.75" customHeight="1" x14ac:dyDescent="0.25">
      <c r="C822" s="164"/>
    </row>
    <row r="823" spans="3:3" ht="15.75" customHeight="1" x14ac:dyDescent="0.25">
      <c r="C823" s="164"/>
    </row>
    <row r="824" spans="3:3" ht="15.75" customHeight="1" x14ac:dyDescent="0.25">
      <c r="C824" s="164"/>
    </row>
    <row r="825" spans="3:3" ht="15.75" customHeight="1" x14ac:dyDescent="0.25">
      <c r="C825" s="164"/>
    </row>
    <row r="826" spans="3:3" ht="15.75" customHeight="1" x14ac:dyDescent="0.25">
      <c r="C826" s="164"/>
    </row>
    <row r="827" spans="3:3" ht="15.75" customHeight="1" x14ac:dyDescent="0.25">
      <c r="C827" s="164"/>
    </row>
    <row r="828" spans="3:3" ht="15.75" customHeight="1" x14ac:dyDescent="0.25">
      <c r="C828" s="164"/>
    </row>
    <row r="829" spans="3:3" ht="15.75" customHeight="1" x14ac:dyDescent="0.25">
      <c r="C829" s="164"/>
    </row>
    <row r="830" spans="3:3" ht="15.75" customHeight="1" x14ac:dyDescent="0.25">
      <c r="C830" s="164"/>
    </row>
    <row r="831" spans="3:3" ht="15.75" customHeight="1" x14ac:dyDescent="0.25">
      <c r="C831" s="164"/>
    </row>
    <row r="832" spans="3:3" ht="15.75" customHeight="1" x14ac:dyDescent="0.25">
      <c r="C832" s="164"/>
    </row>
    <row r="833" spans="3:3" ht="15.75" customHeight="1" x14ac:dyDescent="0.25">
      <c r="C833" s="164"/>
    </row>
    <row r="834" spans="3:3" ht="15.75" customHeight="1" x14ac:dyDescent="0.25">
      <c r="C834" s="164"/>
    </row>
    <row r="835" spans="3:3" ht="15.75" customHeight="1" x14ac:dyDescent="0.25">
      <c r="C835" s="164"/>
    </row>
    <row r="836" spans="3:3" ht="15.75" customHeight="1" x14ac:dyDescent="0.25">
      <c r="C836" s="164"/>
    </row>
    <row r="837" spans="3:3" ht="15.75" customHeight="1" x14ac:dyDescent="0.25">
      <c r="C837" s="164"/>
    </row>
    <row r="838" spans="3:3" ht="15.75" customHeight="1" x14ac:dyDescent="0.25">
      <c r="C838" s="164"/>
    </row>
    <row r="839" spans="3:3" ht="15.75" customHeight="1" x14ac:dyDescent="0.25">
      <c r="C839" s="164"/>
    </row>
    <row r="840" spans="3:3" ht="15.75" customHeight="1" x14ac:dyDescent="0.25">
      <c r="C840" s="164"/>
    </row>
    <row r="841" spans="3:3" ht="15.75" customHeight="1" x14ac:dyDescent="0.25">
      <c r="C841" s="164"/>
    </row>
    <row r="842" spans="3:3" ht="15.75" customHeight="1" x14ac:dyDescent="0.25">
      <c r="C842" s="164"/>
    </row>
    <row r="843" spans="3:3" ht="15.75" customHeight="1" x14ac:dyDescent="0.25">
      <c r="C843" s="164"/>
    </row>
    <row r="844" spans="3:3" ht="15.75" customHeight="1" x14ac:dyDescent="0.25">
      <c r="C844" s="164"/>
    </row>
    <row r="845" spans="3:3" ht="15.75" customHeight="1" x14ac:dyDescent="0.25">
      <c r="C845" s="164"/>
    </row>
    <row r="846" spans="3:3" ht="15.75" customHeight="1" x14ac:dyDescent="0.25">
      <c r="C846" s="164"/>
    </row>
    <row r="847" spans="3:3" ht="15.75" customHeight="1" x14ac:dyDescent="0.25">
      <c r="C847" s="164"/>
    </row>
    <row r="848" spans="3:3" ht="15.75" customHeight="1" x14ac:dyDescent="0.25">
      <c r="C848" s="164"/>
    </row>
    <row r="849" spans="3:3" ht="15.75" customHeight="1" x14ac:dyDescent="0.25">
      <c r="C849" s="164"/>
    </row>
    <row r="850" spans="3:3" ht="15.75" customHeight="1" x14ac:dyDescent="0.25">
      <c r="C850" s="164"/>
    </row>
    <row r="851" spans="3:3" ht="15.75" customHeight="1" x14ac:dyDescent="0.25">
      <c r="C851" s="164"/>
    </row>
    <row r="852" spans="3:3" ht="15.75" customHeight="1" x14ac:dyDescent="0.25">
      <c r="C852" s="164"/>
    </row>
    <row r="853" spans="3:3" ht="15.75" customHeight="1" x14ac:dyDescent="0.25">
      <c r="C853" s="164"/>
    </row>
    <row r="854" spans="3:3" ht="15.75" customHeight="1" x14ac:dyDescent="0.25">
      <c r="C854" s="164"/>
    </row>
    <row r="855" spans="3:3" ht="15.75" customHeight="1" x14ac:dyDescent="0.25">
      <c r="C855" s="164"/>
    </row>
    <row r="856" spans="3:3" ht="15.75" customHeight="1" x14ac:dyDescent="0.25">
      <c r="C856" s="164"/>
    </row>
    <row r="857" spans="3:3" ht="15.75" customHeight="1" x14ac:dyDescent="0.25">
      <c r="C857" s="164"/>
    </row>
    <row r="858" spans="3:3" ht="15.75" customHeight="1" x14ac:dyDescent="0.25">
      <c r="C858" s="164"/>
    </row>
    <row r="859" spans="3:3" ht="15.75" customHeight="1" x14ac:dyDescent="0.25">
      <c r="C859" s="164"/>
    </row>
    <row r="860" spans="3:3" ht="15.75" customHeight="1" x14ac:dyDescent="0.25">
      <c r="C860" s="164"/>
    </row>
    <row r="861" spans="3:3" ht="15.75" customHeight="1" x14ac:dyDescent="0.25">
      <c r="C861" s="164"/>
    </row>
    <row r="862" spans="3:3" ht="15.75" customHeight="1" x14ac:dyDescent="0.25">
      <c r="C862" s="164"/>
    </row>
    <row r="863" spans="3:3" ht="15.75" customHeight="1" x14ac:dyDescent="0.25">
      <c r="C863" s="164"/>
    </row>
    <row r="864" spans="3:3" ht="15.75" customHeight="1" x14ac:dyDescent="0.25">
      <c r="C864" s="164"/>
    </row>
    <row r="865" spans="3:3" ht="15.75" customHeight="1" x14ac:dyDescent="0.25">
      <c r="C865" s="164"/>
    </row>
    <row r="866" spans="3:3" ht="15.75" customHeight="1" x14ac:dyDescent="0.25">
      <c r="C866" s="164"/>
    </row>
    <row r="867" spans="3:3" ht="15.75" customHeight="1" x14ac:dyDescent="0.25">
      <c r="C867" s="164"/>
    </row>
    <row r="868" spans="3:3" ht="15.75" customHeight="1" x14ac:dyDescent="0.25">
      <c r="C868" s="164"/>
    </row>
    <row r="869" spans="3:3" ht="15.75" customHeight="1" x14ac:dyDescent="0.25">
      <c r="C869" s="164"/>
    </row>
    <row r="870" spans="3:3" ht="15.75" customHeight="1" x14ac:dyDescent="0.25">
      <c r="C870" s="164"/>
    </row>
    <row r="871" spans="3:3" ht="15.75" customHeight="1" x14ac:dyDescent="0.25">
      <c r="C871" s="164"/>
    </row>
    <row r="872" spans="3:3" ht="15.75" customHeight="1" x14ac:dyDescent="0.25">
      <c r="C872" s="164"/>
    </row>
    <row r="873" spans="3:3" ht="15.75" customHeight="1" x14ac:dyDescent="0.25">
      <c r="C873" s="164"/>
    </row>
    <row r="874" spans="3:3" ht="15.75" customHeight="1" x14ac:dyDescent="0.25">
      <c r="C874" s="164"/>
    </row>
    <row r="875" spans="3:3" ht="15.75" customHeight="1" x14ac:dyDescent="0.25">
      <c r="C875" s="164"/>
    </row>
    <row r="876" spans="3:3" ht="15.75" customHeight="1" x14ac:dyDescent="0.25">
      <c r="C876" s="164"/>
    </row>
    <row r="877" spans="3:3" ht="15.75" customHeight="1" x14ac:dyDescent="0.25">
      <c r="C877" s="164"/>
    </row>
    <row r="878" spans="3:3" ht="15.75" customHeight="1" x14ac:dyDescent="0.25">
      <c r="C878" s="164"/>
    </row>
    <row r="879" spans="3:3" ht="15.75" customHeight="1" x14ac:dyDescent="0.25">
      <c r="C879" s="164"/>
    </row>
    <row r="880" spans="3:3" ht="15.75" customHeight="1" x14ac:dyDescent="0.25">
      <c r="C880" s="164"/>
    </row>
    <row r="881" spans="3:3" ht="15.75" customHeight="1" x14ac:dyDescent="0.25">
      <c r="C881" s="164"/>
    </row>
    <row r="882" spans="3:3" ht="15.75" customHeight="1" x14ac:dyDescent="0.25">
      <c r="C882" s="164"/>
    </row>
    <row r="883" spans="3:3" ht="15.75" customHeight="1" x14ac:dyDescent="0.25">
      <c r="C883" s="164"/>
    </row>
    <row r="884" spans="3:3" ht="15.75" customHeight="1" x14ac:dyDescent="0.25">
      <c r="C884" s="164"/>
    </row>
    <row r="885" spans="3:3" ht="15.75" customHeight="1" x14ac:dyDescent="0.25">
      <c r="C885" s="164"/>
    </row>
    <row r="886" spans="3:3" ht="15.75" customHeight="1" x14ac:dyDescent="0.25">
      <c r="C886" s="164"/>
    </row>
    <row r="887" spans="3:3" ht="15.75" customHeight="1" x14ac:dyDescent="0.25">
      <c r="C887" s="164"/>
    </row>
    <row r="888" spans="3:3" ht="15.75" customHeight="1" x14ac:dyDescent="0.25">
      <c r="C888" s="164"/>
    </row>
    <row r="889" spans="3:3" ht="15.75" customHeight="1" x14ac:dyDescent="0.25">
      <c r="C889" s="164"/>
    </row>
    <row r="890" spans="3:3" ht="15.75" customHeight="1" x14ac:dyDescent="0.25">
      <c r="C890" s="164"/>
    </row>
    <row r="891" spans="3:3" ht="15.75" customHeight="1" x14ac:dyDescent="0.25">
      <c r="C891" s="164"/>
    </row>
    <row r="892" spans="3:3" ht="15.75" customHeight="1" x14ac:dyDescent="0.25">
      <c r="C892" s="164"/>
    </row>
    <row r="893" spans="3:3" ht="15.75" customHeight="1" x14ac:dyDescent="0.25">
      <c r="C893" s="164"/>
    </row>
    <row r="894" spans="3:3" ht="15.75" customHeight="1" x14ac:dyDescent="0.25">
      <c r="C894" s="164"/>
    </row>
    <row r="895" spans="3:3" ht="15.75" customHeight="1" x14ac:dyDescent="0.25">
      <c r="C895" s="164"/>
    </row>
    <row r="896" spans="3:3" ht="15.75" customHeight="1" x14ac:dyDescent="0.25">
      <c r="C896" s="164"/>
    </row>
    <row r="897" spans="3:3" ht="15.75" customHeight="1" x14ac:dyDescent="0.25">
      <c r="C897" s="164"/>
    </row>
    <row r="898" spans="3:3" ht="15.75" customHeight="1" x14ac:dyDescent="0.25">
      <c r="C898" s="164"/>
    </row>
    <row r="899" spans="3:3" ht="15.75" customHeight="1" x14ac:dyDescent="0.25">
      <c r="C899" s="164"/>
    </row>
    <row r="900" spans="3:3" ht="15.75" customHeight="1" x14ac:dyDescent="0.25">
      <c r="C900" s="164"/>
    </row>
    <row r="901" spans="3:3" ht="15.75" customHeight="1" x14ac:dyDescent="0.25">
      <c r="C901" s="164"/>
    </row>
    <row r="902" spans="3:3" ht="15.75" customHeight="1" x14ac:dyDescent="0.25">
      <c r="C902" s="164"/>
    </row>
    <row r="903" spans="3:3" ht="15.75" customHeight="1" x14ac:dyDescent="0.25">
      <c r="C903" s="164"/>
    </row>
    <row r="904" spans="3:3" ht="15.75" customHeight="1" x14ac:dyDescent="0.25">
      <c r="C904" s="164"/>
    </row>
    <row r="905" spans="3:3" ht="15.75" customHeight="1" x14ac:dyDescent="0.25">
      <c r="C905" s="164"/>
    </row>
    <row r="906" spans="3:3" ht="15.75" customHeight="1" x14ac:dyDescent="0.25">
      <c r="C906" s="164"/>
    </row>
    <row r="907" spans="3:3" ht="15.75" customHeight="1" x14ac:dyDescent="0.25">
      <c r="C907" s="164"/>
    </row>
    <row r="908" spans="3:3" ht="15.75" customHeight="1" x14ac:dyDescent="0.25">
      <c r="C908" s="164"/>
    </row>
    <row r="909" spans="3:3" ht="15.75" customHeight="1" x14ac:dyDescent="0.25">
      <c r="C909" s="164"/>
    </row>
    <row r="910" spans="3:3" ht="15.75" customHeight="1" x14ac:dyDescent="0.25">
      <c r="C910" s="164"/>
    </row>
    <row r="911" spans="3:3" ht="15.75" customHeight="1" x14ac:dyDescent="0.25">
      <c r="C911" s="164"/>
    </row>
    <row r="912" spans="3:3" ht="15.75" customHeight="1" x14ac:dyDescent="0.25">
      <c r="C912" s="164"/>
    </row>
    <row r="913" spans="3:3" ht="15.75" customHeight="1" x14ac:dyDescent="0.25">
      <c r="C913" s="164"/>
    </row>
    <row r="914" spans="3:3" ht="15.75" customHeight="1" x14ac:dyDescent="0.25">
      <c r="C914" s="164"/>
    </row>
    <row r="915" spans="3:3" ht="15.75" customHeight="1" x14ac:dyDescent="0.25">
      <c r="C915" s="164"/>
    </row>
    <row r="916" spans="3:3" ht="15.75" customHeight="1" x14ac:dyDescent="0.25">
      <c r="C916" s="164"/>
    </row>
    <row r="917" spans="3:3" ht="15.75" customHeight="1" x14ac:dyDescent="0.25">
      <c r="C917" s="164"/>
    </row>
    <row r="918" spans="3:3" ht="15.75" customHeight="1" x14ac:dyDescent="0.25">
      <c r="C918" s="164"/>
    </row>
    <row r="919" spans="3:3" ht="15.75" customHeight="1" x14ac:dyDescent="0.25">
      <c r="C919" s="164"/>
    </row>
    <row r="920" spans="3:3" ht="15.75" customHeight="1" x14ac:dyDescent="0.25">
      <c r="C920" s="164"/>
    </row>
    <row r="921" spans="3:3" ht="15.75" customHeight="1" x14ac:dyDescent="0.25">
      <c r="C921" s="164"/>
    </row>
    <row r="922" spans="3:3" ht="15.75" customHeight="1" x14ac:dyDescent="0.25">
      <c r="C922" s="164"/>
    </row>
    <row r="923" spans="3:3" ht="15.75" customHeight="1" x14ac:dyDescent="0.25">
      <c r="C923" s="164"/>
    </row>
    <row r="924" spans="3:3" ht="15.75" customHeight="1" x14ac:dyDescent="0.25">
      <c r="C924" s="164"/>
    </row>
    <row r="925" spans="3:3" ht="15.75" customHeight="1" x14ac:dyDescent="0.25">
      <c r="C925" s="164"/>
    </row>
    <row r="926" spans="3:3" ht="15.75" customHeight="1" x14ac:dyDescent="0.25">
      <c r="C926" s="164"/>
    </row>
    <row r="927" spans="3:3" ht="15.75" customHeight="1" x14ac:dyDescent="0.25">
      <c r="C927" s="164"/>
    </row>
    <row r="928" spans="3:3" ht="15.75" customHeight="1" x14ac:dyDescent="0.25">
      <c r="C928" s="164"/>
    </row>
    <row r="929" spans="3:3" ht="15.75" customHeight="1" x14ac:dyDescent="0.25">
      <c r="C929" s="164"/>
    </row>
    <row r="930" spans="3:3" ht="15.75" customHeight="1" x14ac:dyDescent="0.25">
      <c r="C930" s="164"/>
    </row>
    <row r="931" spans="3:3" ht="15.75" customHeight="1" x14ac:dyDescent="0.25">
      <c r="C931" s="164"/>
    </row>
    <row r="932" spans="3:3" ht="15.75" customHeight="1" x14ac:dyDescent="0.25">
      <c r="C932" s="164"/>
    </row>
    <row r="933" spans="3:3" ht="15.75" customHeight="1" x14ac:dyDescent="0.25">
      <c r="C933" s="164"/>
    </row>
    <row r="934" spans="3:3" ht="15.75" customHeight="1" x14ac:dyDescent="0.25">
      <c r="C934" s="164"/>
    </row>
    <row r="935" spans="3:3" ht="15.75" customHeight="1" x14ac:dyDescent="0.25">
      <c r="C935" s="164"/>
    </row>
    <row r="936" spans="3:3" ht="15.75" customHeight="1" x14ac:dyDescent="0.25">
      <c r="C936" s="164"/>
    </row>
    <row r="937" spans="3:3" ht="15.75" customHeight="1" x14ac:dyDescent="0.25">
      <c r="C937" s="164"/>
    </row>
    <row r="938" spans="3:3" ht="15.75" customHeight="1" x14ac:dyDescent="0.25">
      <c r="C938" s="164"/>
    </row>
    <row r="939" spans="3:3" ht="15.75" customHeight="1" x14ac:dyDescent="0.25">
      <c r="C939" s="164"/>
    </row>
    <row r="940" spans="3:3" ht="15.75" customHeight="1" x14ac:dyDescent="0.25">
      <c r="C940" s="164"/>
    </row>
    <row r="941" spans="3:3" ht="15.75" customHeight="1" x14ac:dyDescent="0.25">
      <c r="C941" s="164"/>
    </row>
    <row r="942" spans="3:3" ht="15.75" customHeight="1" x14ac:dyDescent="0.25">
      <c r="C942" s="164"/>
    </row>
    <row r="943" spans="3:3" ht="15.75" customHeight="1" x14ac:dyDescent="0.25">
      <c r="C943" s="164"/>
    </row>
    <row r="944" spans="3:3" ht="15.75" customHeight="1" x14ac:dyDescent="0.25">
      <c r="C944" s="164"/>
    </row>
    <row r="945" spans="3:3" ht="15.75" customHeight="1" x14ac:dyDescent="0.25">
      <c r="C945" s="164"/>
    </row>
    <row r="946" spans="3:3" ht="15.75" customHeight="1" x14ac:dyDescent="0.25">
      <c r="C946" s="164"/>
    </row>
    <row r="947" spans="3:3" ht="15.75" customHeight="1" x14ac:dyDescent="0.25">
      <c r="C947" s="164"/>
    </row>
    <row r="948" spans="3:3" ht="15.75" customHeight="1" x14ac:dyDescent="0.25">
      <c r="C948" s="164"/>
    </row>
    <row r="949" spans="3:3" ht="15.75" customHeight="1" x14ac:dyDescent="0.25">
      <c r="C949" s="164"/>
    </row>
    <row r="950" spans="3:3" ht="15.75" customHeight="1" x14ac:dyDescent="0.25">
      <c r="C950" s="164"/>
    </row>
    <row r="951" spans="3:3" ht="15.75" customHeight="1" x14ac:dyDescent="0.25">
      <c r="C951" s="164"/>
    </row>
    <row r="952" spans="3:3" ht="15.75" customHeight="1" x14ac:dyDescent="0.25">
      <c r="C952" s="164"/>
    </row>
    <row r="953" spans="3:3" ht="15.75" customHeight="1" x14ac:dyDescent="0.25">
      <c r="C953" s="164"/>
    </row>
    <row r="954" spans="3:3" ht="15.75" customHeight="1" x14ac:dyDescent="0.25">
      <c r="C954" s="164"/>
    </row>
    <row r="955" spans="3:3" ht="15.75" customHeight="1" x14ac:dyDescent="0.25">
      <c r="C955" s="164"/>
    </row>
    <row r="956" spans="3:3" ht="15.75" customHeight="1" x14ac:dyDescent="0.25">
      <c r="C956" s="164"/>
    </row>
    <row r="957" spans="3:3" ht="15.75" customHeight="1" x14ac:dyDescent="0.25">
      <c r="C957" s="164"/>
    </row>
    <row r="958" spans="3:3" ht="15.75" customHeight="1" x14ac:dyDescent="0.25">
      <c r="C958" s="164"/>
    </row>
    <row r="959" spans="3:3" ht="15.75" customHeight="1" x14ac:dyDescent="0.25">
      <c r="C959" s="164"/>
    </row>
    <row r="960" spans="3:3" ht="15.75" customHeight="1" x14ac:dyDescent="0.25">
      <c r="C960" s="164"/>
    </row>
    <row r="961" spans="3:3" ht="15.75" customHeight="1" x14ac:dyDescent="0.25">
      <c r="C961" s="164"/>
    </row>
    <row r="962" spans="3:3" ht="15.75" customHeight="1" x14ac:dyDescent="0.25">
      <c r="C962" s="164"/>
    </row>
    <row r="963" spans="3:3" ht="15.75" customHeight="1" x14ac:dyDescent="0.25">
      <c r="C963" s="164"/>
    </row>
    <row r="964" spans="3:3" ht="15.75" customHeight="1" x14ac:dyDescent="0.25">
      <c r="C964" s="164"/>
    </row>
    <row r="965" spans="3:3" ht="15.75" customHeight="1" x14ac:dyDescent="0.25">
      <c r="C965" s="164"/>
    </row>
    <row r="966" spans="3:3" ht="15.75" customHeight="1" x14ac:dyDescent="0.25">
      <c r="C966" s="164"/>
    </row>
    <row r="967" spans="3:3" ht="15.75" customHeight="1" x14ac:dyDescent="0.25">
      <c r="C967" s="164"/>
    </row>
    <row r="968" spans="3:3" ht="15.75" customHeight="1" x14ac:dyDescent="0.25">
      <c r="C968" s="164"/>
    </row>
    <row r="969" spans="3:3" ht="15.75" customHeight="1" x14ac:dyDescent="0.25">
      <c r="C969" s="164"/>
    </row>
    <row r="970" spans="3:3" ht="15.75" customHeight="1" x14ac:dyDescent="0.25">
      <c r="C970" s="164"/>
    </row>
    <row r="971" spans="3:3" ht="15.75" customHeight="1" x14ac:dyDescent="0.25">
      <c r="C971" s="164"/>
    </row>
    <row r="972" spans="3:3" ht="15.75" customHeight="1" x14ac:dyDescent="0.25">
      <c r="C972" s="164"/>
    </row>
    <row r="973" spans="3:3" ht="15.75" customHeight="1" x14ac:dyDescent="0.25">
      <c r="C973" s="164"/>
    </row>
    <row r="974" spans="3:3" ht="15.75" customHeight="1" x14ac:dyDescent="0.25">
      <c r="C974" s="164"/>
    </row>
    <row r="975" spans="3:3" ht="15.75" customHeight="1" x14ac:dyDescent="0.25">
      <c r="C975" s="164"/>
    </row>
    <row r="976" spans="3:3" ht="15.75" customHeight="1" x14ac:dyDescent="0.25">
      <c r="C976" s="164"/>
    </row>
    <row r="977" spans="3:3" ht="15.75" customHeight="1" x14ac:dyDescent="0.25">
      <c r="C977" s="164"/>
    </row>
    <row r="978" spans="3:3" ht="15.75" customHeight="1" x14ac:dyDescent="0.25">
      <c r="C978" s="164"/>
    </row>
    <row r="979" spans="3:3" ht="15.75" customHeight="1" x14ac:dyDescent="0.25">
      <c r="C979" s="164"/>
    </row>
    <row r="980" spans="3:3" ht="15.75" customHeight="1" x14ac:dyDescent="0.25">
      <c r="C980" s="164"/>
    </row>
    <row r="981" spans="3:3" ht="15.75" customHeight="1" x14ac:dyDescent="0.25">
      <c r="C981" s="164"/>
    </row>
    <row r="982" spans="3:3" ht="15.75" customHeight="1" x14ac:dyDescent="0.25">
      <c r="C982" s="164"/>
    </row>
    <row r="983" spans="3:3" ht="15.75" customHeight="1" x14ac:dyDescent="0.25">
      <c r="C983" s="164"/>
    </row>
    <row r="984" spans="3:3" ht="15.75" customHeight="1" x14ac:dyDescent="0.25">
      <c r="C984" s="164"/>
    </row>
    <row r="985" spans="3:3" ht="15.75" customHeight="1" x14ac:dyDescent="0.25">
      <c r="C985" s="164"/>
    </row>
    <row r="986" spans="3:3" ht="15.75" customHeight="1" x14ac:dyDescent="0.25">
      <c r="C986" s="164"/>
    </row>
    <row r="987" spans="3:3" ht="15.75" customHeight="1" x14ac:dyDescent="0.25">
      <c r="C987" s="164"/>
    </row>
    <row r="988" spans="3:3" ht="15.75" customHeight="1" x14ac:dyDescent="0.25">
      <c r="C988" s="164"/>
    </row>
    <row r="989" spans="3:3" ht="15.75" customHeight="1" x14ac:dyDescent="0.25">
      <c r="C989" s="164"/>
    </row>
    <row r="990" spans="3:3" ht="15.75" customHeight="1" x14ac:dyDescent="0.25">
      <c r="C990" s="164"/>
    </row>
    <row r="991" spans="3:3" ht="15.75" customHeight="1" x14ac:dyDescent="0.25">
      <c r="C991" s="164"/>
    </row>
    <row r="992" spans="3:3" ht="15.75" customHeight="1" x14ac:dyDescent="0.25">
      <c r="C992" s="164"/>
    </row>
    <row r="993" spans="3:3" ht="15.75" customHeight="1" x14ac:dyDescent="0.25">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53125" defaultRowHeight="15" customHeight="1" x14ac:dyDescent="0.25"/>
  <cols>
    <col min="1" max="1" width="13.26953125" style="147" customWidth="1"/>
    <col min="2" max="2" width="60.7265625" style="151" customWidth="1"/>
    <col min="3" max="3" width="12.7265625" style="147" customWidth="1"/>
    <col min="4" max="5" width="14.7265625" style="1" customWidth="1"/>
    <col min="6" max="6" width="13.453125" style="1" customWidth="1"/>
    <col min="7" max="21" width="8" style="1" customWidth="1"/>
  </cols>
  <sheetData>
    <row r="1" spans="1:24" s="269" customFormat="1" ht="44.25" customHeight="1" x14ac:dyDescent="0.25">
      <c r="A1" s="268" t="s">
        <v>0</v>
      </c>
      <c r="B1" s="322"/>
      <c r="C1" s="268" t="s">
        <v>2</v>
      </c>
      <c r="D1" s="323"/>
      <c r="E1" s="268" t="s">
        <v>4</v>
      </c>
      <c r="F1" s="324"/>
    </row>
    <row r="2" spans="1:24" ht="50.15" customHeight="1" x14ac:dyDescent="0.25">
      <c r="A2" s="387" t="s">
        <v>2654</v>
      </c>
      <c r="B2" s="388"/>
      <c r="C2" s="388"/>
      <c r="D2" s="388"/>
      <c r="E2" s="388"/>
      <c r="F2" s="32"/>
      <c r="G2" s="32"/>
      <c r="H2" s="32"/>
      <c r="I2" s="32"/>
      <c r="J2" s="32"/>
      <c r="K2" s="32"/>
      <c r="L2" s="32"/>
      <c r="M2" s="32"/>
      <c r="N2" s="32"/>
      <c r="O2" s="32"/>
      <c r="P2" s="32"/>
      <c r="Q2" s="32"/>
      <c r="R2" s="32"/>
      <c r="S2" s="32"/>
      <c r="T2" s="32"/>
      <c r="U2" s="32"/>
    </row>
    <row r="3" spans="1:24" s="25" customFormat="1" ht="48" customHeight="1" x14ac:dyDescent="0.25">
      <c r="A3" s="311" t="s">
        <v>1949</v>
      </c>
      <c r="B3" s="312" t="s">
        <v>8</v>
      </c>
      <c r="C3" s="305" t="s">
        <v>9</v>
      </c>
      <c r="D3" s="312" t="s">
        <v>2003</v>
      </c>
      <c r="E3" s="47" t="s">
        <v>2004</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2655</v>
      </c>
      <c r="B5" s="84" t="s">
        <v>2656</v>
      </c>
      <c r="C5" s="254" t="s">
        <v>2655</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2657</v>
      </c>
      <c r="B6" s="85" t="s">
        <v>2658</v>
      </c>
      <c r="C6" s="134" t="s">
        <v>2657</v>
      </c>
      <c r="D6" s="60">
        <f t="shared" ref="D6:E6" si="1">D7+D14</f>
        <v>0</v>
      </c>
      <c r="E6" s="83">
        <f t="shared" si="1"/>
        <v>0</v>
      </c>
      <c r="F6" s="31"/>
      <c r="G6" s="31"/>
      <c r="H6" s="31"/>
      <c r="I6" s="31"/>
      <c r="J6" s="31"/>
      <c r="K6" s="31"/>
      <c r="L6" s="31"/>
      <c r="M6" s="31"/>
      <c r="N6" s="31"/>
      <c r="O6" s="31"/>
      <c r="P6" s="31"/>
      <c r="Q6" s="31"/>
      <c r="R6" s="31"/>
      <c r="S6" s="31"/>
      <c r="T6" s="31"/>
      <c r="U6" s="31"/>
    </row>
    <row r="7" spans="1:24" ht="12.5" x14ac:dyDescent="0.25">
      <c r="A7" s="161" t="s">
        <v>582</v>
      </c>
      <c r="B7" s="85" t="s">
        <v>2659</v>
      </c>
      <c r="C7" s="134" t="s">
        <v>2660</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582</v>
      </c>
      <c r="B8" s="85" t="s">
        <v>2661</v>
      </c>
      <c r="C8" s="134" t="s">
        <v>2662</v>
      </c>
      <c r="D8" s="194"/>
      <c r="E8" s="195"/>
      <c r="F8" s="31"/>
      <c r="G8" s="31"/>
      <c r="H8" s="31"/>
      <c r="I8" s="31"/>
      <c r="J8" s="31"/>
      <c r="K8" s="31"/>
      <c r="L8" s="31"/>
      <c r="M8" s="31"/>
      <c r="N8" s="31"/>
      <c r="O8" s="31"/>
      <c r="P8" s="31"/>
      <c r="Q8" s="31"/>
      <c r="R8" s="31"/>
      <c r="S8" s="31"/>
      <c r="T8" s="31"/>
      <c r="U8" s="31"/>
    </row>
    <row r="9" spans="1:24" ht="13.5" customHeight="1" x14ac:dyDescent="0.25">
      <c r="A9" s="161" t="s">
        <v>582</v>
      </c>
      <c r="B9" s="85" t="s">
        <v>2663</v>
      </c>
      <c r="C9" s="134" t="s">
        <v>2664</v>
      </c>
      <c r="D9" s="194"/>
      <c r="E9" s="195"/>
      <c r="F9" s="31"/>
      <c r="G9" s="31"/>
      <c r="H9" s="31"/>
      <c r="I9" s="31"/>
      <c r="J9" s="31"/>
      <c r="K9" s="31"/>
      <c r="L9" s="31"/>
      <c r="M9" s="31"/>
      <c r="N9" s="31"/>
      <c r="O9" s="31"/>
      <c r="P9" s="31"/>
      <c r="Q9" s="31"/>
      <c r="R9" s="31"/>
      <c r="S9" s="31"/>
      <c r="T9" s="31"/>
      <c r="U9" s="31"/>
    </row>
    <row r="10" spans="1:24" ht="13.5" customHeight="1" x14ac:dyDescent="0.25">
      <c r="A10" s="161" t="s">
        <v>582</v>
      </c>
      <c r="B10" s="85" t="s">
        <v>2665</v>
      </c>
      <c r="C10" s="134" t="s">
        <v>2666</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582</v>
      </c>
      <c r="B11" s="85" t="s">
        <v>352</v>
      </c>
      <c r="C11" s="134" t="s">
        <v>2667</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582</v>
      </c>
      <c r="B12" s="85" t="s">
        <v>2668</v>
      </c>
      <c r="C12" s="134" t="s">
        <v>2669</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582</v>
      </c>
      <c r="B13" s="85" t="s">
        <v>2670</v>
      </c>
      <c r="C13" s="134" t="s">
        <v>2671</v>
      </c>
      <c r="D13" s="194"/>
      <c r="E13" s="195"/>
      <c r="F13" s="31"/>
      <c r="G13" s="31"/>
      <c r="H13" s="31"/>
      <c r="I13" s="31"/>
      <c r="J13" s="31"/>
      <c r="K13" s="31"/>
      <c r="L13" s="31"/>
      <c r="M13" s="31"/>
      <c r="N13" s="31"/>
      <c r="O13" s="31"/>
      <c r="P13" s="31"/>
      <c r="Q13" s="31"/>
      <c r="R13" s="31"/>
      <c r="S13" s="31"/>
      <c r="T13" s="31"/>
      <c r="U13" s="31"/>
    </row>
    <row r="14" spans="1:24" ht="12.5" x14ac:dyDescent="0.25">
      <c r="A14" s="161" t="s">
        <v>582</v>
      </c>
      <c r="B14" s="85" t="s">
        <v>2672</v>
      </c>
      <c r="C14" s="134" t="s">
        <v>2673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582</v>
      </c>
      <c r="B15" s="85" t="s">
        <v>2674</v>
      </c>
      <c r="C15" s="134" t="s">
        <v>2675</v>
      </c>
      <c r="D15" s="194"/>
      <c r="E15" s="195"/>
      <c r="F15" s="31"/>
      <c r="G15" s="31"/>
      <c r="H15" s="31"/>
      <c r="I15" s="31"/>
      <c r="J15" s="31"/>
      <c r="K15" s="31"/>
      <c r="L15" s="31"/>
      <c r="M15" s="31"/>
      <c r="N15" s="31"/>
      <c r="O15" s="31"/>
      <c r="P15" s="31"/>
      <c r="Q15" s="31"/>
      <c r="R15" s="31"/>
      <c r="S15" s="31"/>
      <c r="T15" s="31"/>
      <c r="U15" s="31"/>
    </row>
    <row r="16" spans="1:24" ht="23" x14ac:dyDescent="0.25">
      <c r="A16" s="161" t="s">
        <v>582</v>
      </c>
      <c r="B16" s="85" t="s">
        <v>2676</v>
      </c>
      <c r="C16" s="134" t="s">
        <v>2677</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582</v>
      </c>
      <c r="B17" s="85" t="s">
        <v>2678</v>
      </c>
      <c r="C17" s="134" t="s">
        <v>2679</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582</v>
      </c>
      <c r="B18" s="85" t="s">
        <v>2680</v>
      </c>
      <c r="C18" s="134" t="s">
        <v>2681</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582</v>
      </c>
      <c r="B19" s="85" t="s">
        <v>2682</v>
      </c>
      <c r="C19" s="134" t="s">
        <v>2683</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582</v>
      </c>
      <c r="B20" s="85" t="s">
        <v>2684</v>
      </c>
      <c r="C20" s="134" t="s">
        <v>2685</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582</v>
      </c>
      <c r="B21" s="85" t="s">
        <v>2686</v>
      </c>
      <c r="C21" s="134" t="s">
        <v>2687</v>
      </c>
      <c r="D21" s="194"/>
      <c r="E21" s="195"/>
      <c r="F21" s="31"/>
      <c r="G21" s="31"/>
      <c r="H21" s="31"/>
      <c r="I21" s="31"/>
      <c r="J21" s="31"/>
      <c r="K21" s="31"/>
      <c r="L21" s="31"/>
      <c r="M21" s="31"/>
      <c r="N21" s="31"/>
      <c r="O21" s="31"/>
      <c r="P21" s="31"/>
      <c r="Q21" s="31"/>
      <c r="R21" s="31"/>
      <c r="S21" s="31"/>
      <c r="T21" s="31"/>
      <c r="U21" s="31"/>
    </row>
    <row r="22" spans="1:21" ht="13.5" customHeight="1" x14ac:dyDescent="0.25">
      <c r="A22" s="161" t="s">
        <v>2688</v>
      </c>
      <c r="B22" s="85" t="s">
        <v>2689</v>
      </c>
      <c r="C22" s="134" t="s">
        <v>2688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582</v>
      </c>
      <c r="B23" s="85" t="s">
        <v>2690</v>
      </c>
      <c r="C23" s="134" t="s">
        <v>2691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582</v>
      </c>
      <c r="B24" s="85" t="s">
        <v>2661</v>
      </c>
      <c r="C24" s="134" t="s">
        <v>2692</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582</v>
      </c>
      <c r="B25" s="85" t="s">
        <v>2663</v>
      </c>
      <c r="C25" s="134" t="s">
        <v>2693</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582</v>
      </c>
      <c r="B26" s="85" t="s">
        <v>2665</v>
      </c>
      <c r="C26" s="134" t="s">
        <v>2694</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582</v>
      </c>
      <c r="B27" s="85" t="s">
        <v>352</v>
      </c>
      <c r="C27" s="134" t="s">
        <v>2695</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582</v>
      </c>
      <c r="B28" s="85" t="s">
        <v>2668</v>
      </c>
      <c r="C28" s="134" t="s">
        <v>2696</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582</v>
      </c>
      <c r="B29" s="85" t="s">
        <v>2670</v>
      </c>
      <c r="C29" s="134" t="s">
        <v>2697</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582</v>
      </c>
      <c r="B30" s="85" t="s">
        <v>2698</v>
      </c>
      <c r="C30" s="134" t="s">
        <v>2699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582</v>
      </c>
      <c r="B31" s="85" t="s">
        <v>2674</v>
      </c>
      <c r="C31" s="134" t="s">
        <v>2700</v>
      </c>
      <c r="D31" s="194"/>
      <c r="E31" s="195"/>
      <c r="F31" s="31"/>
      <c r="G31" s="31"/>
      <c r="H31" s="31"/>
      <c r="I31" s="31"/>
      <c r="J31" s="31"/>
      <c r="K31" s="31"/>
      <c r="L31" s="31"/>
      <c r="M31" s="31"/>
      <c r="N31" s="31"/>
      <c r="O31" s="31"/>
      <c r="P31" s="31"/>
      <c r="Q31" s="31"/>
      <c r="R31" s="31"/>
      <c r="S31" s="31"/>
      <c r="T31" s="31"/>
      <c r="U31" s="31"/>
    </row>
    <row r="32" spans="1:21" ht="23" x14ac:dyDescent="0.25">
      <c r="A32" s="161" t="s">
        <v>582</v>
      </c>
      <c r="B32" s="85" t="s">
        <v>2676</v>
      </c>
      <c r="C32" s="134" t="s">
        <v>2701</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582</v>
      </c>
      <c r="B33" s="85" t="s">
        <v>2678</v>
      </c>
      <c r="C33" s="134" t="s">
        <v>2702</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582</v>
      </c>
      <c r="B34" s="85" t="s">
        <v>2680</v>
      </c>
      <c r="C34" s="134" t="s">
        <v>2703</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582</v>
      </c>
      <c r="B35" s="85" t="s">
        <v>2682</v>
      </c>
      <c r="C35" s="134" t="s">
        <v>2704</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582</v>
      </c>
      <c r="B36" s="85" t="s">
        <v>2684</v>
      </c>
      <c r="C36" s="134" t="s">
        <v>2705</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582</v>
      </c>
      <c r="B37" s="85" t="s">
        <v>2686</v>
      </c>
      <c r="C37" s="134" t="s">
        <v>2706</v>
      </c>
      <c r="D37" s="194"/>
      <c r="E37" s="195"/>
      <c r="F37" s="31"/>
      <c r="G37" s="31"/>
      <c r="H37" s="31"/>
      <c r="I37" s="31"/>
      <c r="J37" s="31"/>
      <c r="K37" s="31"/>
      <c r="L37" s="31"/>
      <c r="M37" s="31"/>
      <c r="N37" s="31"/>
      <c r="O37" s="31"/>
      <c r="P37" s="31"/>
      <c r="Q37" s="31"/>
      <c r="R37" s="31"/>
      <c r="S37" s="31"/>
      <c r="T37" s="31"/>
      <c r="U37" s="31"/>
    </row>
    <row r="38" spans="1:21" ht="13.5" customHeight="1" x14ac:dyDescent="0.25">
      <c r="A38" s="161" t="s">
        <v>2707</v>
      </c>
      <c r="B38" s="85" t="s">
        <v>2708</v>
      </c>
      <c r="C38" s="134" t="s">
        <v>2707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2709</v>
      </c>
      <c r="B39" s="85" t="s">
        <v>2710</v>
      </c>
      <c r="C39" s="134" t="s">
        <v>2709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582</v>
      </c>
      <c r="B40" s="85" t="s">
        <v>2648</v>
      </c>
      <c r="C40" s="134" t="s">
        <v>2711</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582</v>
      </c>
      <c r="B41" s="85" t="s">
        <v>2522</v>
      </c>
      <c r="C41" s="134" t="s">
        <v>2712</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582</v>
      </c>
      <c r="B42" s="85" t="s">
        <v>2713</v>
      </c>
      <c r="C42" s="134" t="s">
        <v>2714</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582</v>
      </c>
      <c r="B43" s="85" t="s">
        <v>2715</v>
      </c>
      <c r="C43" s="134" t="s">
        <v>2716</v>
      </c>
      <c r="D43" s="194"/>
      <c r="E43" s="195"/>
      <c r="F43" s="31"/>
      <c r="G43" s="31"/>
      <c r="H43" s="31"/>
      <c r="I43" s="31"/>
      <c r="J43" s="31"/>
      <c r="K43" s="31"/>
      <c r="L43" s="31"/>
      <c r="M43" s="31"/>
      <c r="N43" s="31"/>
      <c r="O43" s="31"/>
      <c r="P43" s="31"/>
      <c r="Q43" s="31"/>
      <c r="R43" s="31"/>
      <c r="S43" s="31"/>
      <c r="T43" s="31"/>
      <c r="U43" s="31"/>
    </row>
    <row r="44" spans="1:21" ht="13.5" customHeight="1" x14ac:dyDescent="0.25">
      <c r="A44" s="161" t="s">
        <v>2717</v>
      </c>
      <c r="B44" s="85" t="s">
        <v>2718</v>
      </c>
      <c r="C44" s="134" t="s">
        <v>2717</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582</v>
      </c>
      <c r="B45" s="85" t="s">
        <v>2648</v>
      </c>
      <c r="C45" s="134" t="s">
        <v>2719</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582</v>
      </c>
      <c r="B46" s="85" t="s">
        <v>2522</v>
      </c>
      <c r="C46" s="134" t="s">
        <v>2720</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582</v>
      </c>
      <c r="B47" s="85" t="s">
        <v>2713</v>
      </c>
      <c r="C47" s="134" t="s">
        <v>2721</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2715</v>
      </c>
      <c r="C48" s="255" t="s">
        <v>2722</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89"/>
      <c r="E51" s="388"/>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64" zoomScaleNormal="100" workbookViewId="0">
      <selection activeCell="D83" sqref="D83"/>
    </sheetView>
  </sheetViews>
  <sheetFormatPr defaultColWidth="14.453125" defaultRowHeight="15" customHeight="1" x14ac:dyDescent="0.25"/>
  <cols>
    <col min="1" max="1" width="18.7265625" style="151" customWidth="1"/>
    <col min="2" max="2" width="53.81640625" style="151" customWidth="1"/>
    <col min="3" max="3" width="18.7265625" style="159" customWidth="1"/>
    <col min="4" max="4" width="17.81640625" style="1" customWidth="1"/>
    <col min="5" max="5" width="8.7265625" style="1" customWidth="1"/>
    <col min="6" max="6" width="7.54296875" style="1" customWidth="1"/>
    <col min="7" max="21" width="8" style="1" customWidth="1"/>
  </cols>
  <sheetData>
    <row r="1" spans="1:24" s="269" customFormat="1" ht="44.25" customHeight="1" x14ac:dyDescent="0.25">
      <c r="A1" s="268" t="s">
        <v>0</v>
      </c>
      <c r="B1" s="322" t="s">
        <v>1</v>
      </c>
      <c r="C1" s="268" t="s">
        <v>2</v>
      </c>
      <c r="D1" s="323" t="s">
        <v>3</v>
      </c>
      <c r="E1" s="268" t="s">
        <v>4</v>
      </c>
      <c r="F1" s="324" t="s">
        <v>5</v>
      </c>
    </row>
    <row r="2" spans="1:24" ht="50.15" customHeight="1" x14ac:dyDescent="0.25">
      <c r="A2" s="390" t="s">
        <v>2133</v>
      </c>
      <c r="B2" s="388"/>
      <c r="C2" s="388"/>
      <c r="D2" s="388"/>
      <c r="E2" s="32"/>
      <c r="F2" s="32"/>
      <c r="G2" s="32"/>
      <c r="H2" s="32"/>
      <c r="I2" s="32"/>
      <c r="J2" s="32"/>
      <c r="K2" s="32"/>
      <c r="L2" s="32"/>
      <c r="M2" s="32"/>
      <c r="N2" s="32"/>
      <c r="O2" s="32"/>
      <c r="P2" s="32"/>
      <c r="Q2" s="32"/>
      <c r="R2" s="32"/>
      <c r="S2" s="32"/>
      <c r="T2" s="32"/>
      <c r="U2" s="32"/>
    </row>
    <row r="3" spans="1:24" s="25" customFormat="1" ht="48" customHeight="1" x14ac:dyDescent="0.25">
      <c r="A3" s="311" t="s">
        <v>1949</v>
      </c>
      <c r="B3" s="312" t="s">
        <v>8</v>
      </c>
      <c r="C3" s="305" t="s">
        <v>9</v>
      </c>
      <c r="D3" s="47" t="s">
        <v>2487</v>
      </c>
      <c r="E3" s="189"/>
      <c r="F3" s="189"/>
      <c r="G3" s="189"/>
      <c r="H3" s="189"/>
      <c r="I3" s="189"/>
      <c r="J3" s="189"/>
      <c r="K3" s="189"/>
      <c r="L3" s="189"/>
      <c r="M3" s="189"/>
      <c r="N3" s="189"/>
      <c r="O3" s="189"/>
      <c r="P3" s="189"/>
      <c r="Q3" s="189"/>
      <c r="R3" s="189"/>
      <c r="S3" s="189"/>
      <c r="T3" s="189"/>
      <c r="U3" s="189"/>
    </row>
    <row r="4" spans="1:24" s="191" customFormat="1" ht="11.5"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3" x14ac:dyDescent="0.25">
      <c r="A5" s="87"/>
      <c r="B5" s="135" t="s">
        <v>2488</v>
      </c>
      <c r="C5" s="138" t="s">
        <v>2489</v>
      </c>
      <c r="D5" s="198">
        <v>217968.49</v>
      </c>
      <c r="E5" s="31"/>
      <c r="F5" s="31"/>
      <c r="G5" s="31"/>
      <c r="H5" s="31"/>
      <c r="I5" s="31"/>
      <c r="J5" s="31"/>
      <c r="K5" s="31"/>
      <c r="L5" s="31"/>
      <c r="M5" s="31"/>
      <c r="N5" s="31"/>
      <c r="O5" s="31"/>
      <c r="P5" s="31"/>
      <c r="Q5" s="31"/>
      <c r="R5" s="31"/>
      <c r="S5" s="31"/>
      <c r="T5" s="31"/>
      <c r="U5" s="31"/>
    </row>
    <row r="6" spans="1:24" ht="23" x14ac:dyDescent="0.25">
      <c r="A6" s="88"/>
      <c r="B6" s="134" t="s">
        <v>2490</v>
      </c>
      <c r="C6" s="139" t="s">
        <v>2491</v>
      </c>
      <c r="D6" s="34">
        <f>D7+D8+D17+D18+D24</f>
        <v>516528.34</v>
      </c>
      <c r="E6" s="232"/>
      <c r="F6" s="31"/>
      <c r="G6" s="31"/>
      <c r="H6" s="31"/>
      <c r="I6" s="31"/>
      <c r="J6" s="31"/>
      <c r="K6" s="31"/>
      <c r="L6" s="31"/>
      <c r="M6" s="31"/>
      <c r="N6" s="31"/>
      <c r="O6" s="31"/>
      <c r="P6" s="31"/>
      <c r="Q6" s="31"/>
      <c r="R6" s="31"/>
      <c r="S6" s="31"/>
      <c r="T6" s="31"/>
      <c r="U6" s="31"/>
    </row>
    <row r="7" spans="1:24" ht="12.75" customHeight="1" x14ac:dyDescent="0.25">
      <c r="A7" s="88"/>
      <c r="B7" s="89" t="s">
        <v>2492</v>
      </c>
      <c r="C7" s="139" t="s">
        <v>2493</v>
      </c>
      <c r="D7" s="199"/>
      <c r="E7" s="31"/>
      <c r="F7" s="31"/>
      <c r="G7" s="31"/>
      <c r="H7" s="31"/>
      <c r="I7" s="31"/>
      <c r="J7" s="31"/>
      <c r="K7" s="31"/>
      <c r="L7" s="31"/>
      <c r="M7" s="31"/>
      <c r="N7" s="31"/>
      <c r="O7" s="31"/>
      <c r="P7" s="31"/>
      <c r="Q7" s="31"/>
      <c r="R7" s="31"/>
      <c r="S7" s="31"/>
      <c r="T7" s="31"/>
      <c r="U7" s="31"/>
    </row>
    <row r="8" spans="1:24" ht="12.75" customHeight="1" x14ac:dyDescent="0.25">
      <c r="A8" s="88" t="s">
        <v>2494</v>
      </c>
      <c r="B8" s="89" t="s">
        <v>2495</v>
      </c>
      <c r="C8" s="139" t="s">
        <v>2496</v>
      </c>
      <c r="D8" s="34">
        <f>SUM(D9:D16)</f>
        <v>380082.99000000005</v>
      </c>
      <c r="E8" s="31"/>
      <c r="F8" s="31"/>
      <c r="G8" s="31"/>
      <c r="H8" s="31"/>
      <c r="I8" s="31"/>
      <c r="J8" s="31"/>
      <c r="K8" s="31"/>
      <c r="L8" s="31"/>
      <c r="M8" s="31"/>
      <c r="N8" s="31"/>
      <c r="O8" s="31"/>
      <c r="P8" s="31"/>
      <c r="Q8" s="31"/>
      <c r="R8" s="31"/>
      <c r="S8" s="31"/>
      <c r="T8" s="31"/>
      <c r="U8" s="31"/>
    </row>
    <row r="9" spans="1:24" ht="12.75" customHeight="1" x14ac:dyDescent="0.25">
      <c r="A9" s="63" t="s">
        <v>2497</v>
      </c>
      <c r="B9" s="64" t="s">
        <v>2498</v>
      </c>
      <c r="C9" s="139" t="s">
        <v>2499</v>
      </c>
      <c r="D9" s="199">
        <v>143169.85999999999</v>
      </c>
      <c r="E9" s="31"/>
      <c r="F9" s="31"/>
      <c r="G9" s="31"/>
      <c r="H9" s="31"/>
      <c r="I9" s="31"/>
      <c r="J9" s="31"/>
      <c r="K9" s="31"/>
      <c r="L9" s="31"/>
      <c r="M9" s="31"/>
      <c r="N9" s="31"/>
      <c r="O9" s="31"/>
      <c r="P9" s="31"/>
      <c r="Q9" s="31"/>
      <c r="R9" s="31"/>
      <c r="S9" s="31"/>
      <c r="T9" s="31"/>
      <c r="U9" s="31"/>
    </row>
    <row r="10" spans="1:24" ht="12.75" customHeight="1" x14ac:dyDescent="0.25">
      <c r="A10" s="63" t="s">
        <v>2500</v>
      </c>
      <c r="B10" s="64" t="s">
        <v>2501</v>
      </c>
      <c r="C10" s="139" t="s">
        <v>2502</v>
      </c>
      <c r="D10" s="199">
        <v>120979.16</v>
      </c>
      <c r="E10" s="31"/>
      <c r="F10" s="31"/>
      <c r="G10" s="31"/>
      <c r="H10" s="31"/>
      <c r="I10" s="31"/>
      <c r="J10" s="31"/>
      <c r="K10" s="31"/>
      <c r="L10" s="31"/>
      <c r="M10" s="31"/>
      <c r="N10" s="31"/>
      <c r="O10" s="31"/>
      <c r="P10" s="31"/>
      <c r="Q10" s="31"/>
      <c r="R10" s="31"/>
      <c r="S10" s="31"/>
      <c r="T10" s="31"/>
      <c r="U10" s="31"/>
    </row>
    <row r="11" spans="1:24" ht="12.75" customHeight="1" x14ac:dyDescent="0.25">
      <c r="A11" s="63" t="s">
        <v>2503</v>
      </c>
      <c r="B11" s="64" t="s">
        <v>2504</v>
      </c>
      <c r="C11" s="139" t="s">
        <v>2505</v>
      </c>
      <c r="D11" s="199">
        <v>1879.31</v>
      </c>
      <c r="E11" s="31"/>
      <c r="F11" s="31"/>
      <c r="G11" s="31"/>
      <c r="H11" s="31"/>
      <c r="I11" s="31"/>
      <c r="J11" s="31"/>
      <c r="K11" s="31"/>
      <c r="L11" s="31"/>
      <c r="M11" s="31"/>
      <c r="N11" s="31"/>
      <c r="O11" s="31"/>
      <c r="P11" s="31"/>
      <c r="Q11" s="31"/>
      <c r="R11" s="31"/>
      <c r="S11" s="31"/>
      <c r="T11" s="31"/>
      <c r="U11" s="31"/>
    </row>
    <row r="12" spans="1:24" ht="12.75" customHeight="1" x14ac:dyDescent="0.25">
      <c r="A12" s="63" t="s">
        <v>2506</v>
      </c>
      <c r="B12" s="64" t="s">
        <v>2507</v>
      </c>
      <c r="C12" s="139" t="s">
        <v>2508</v>
      </c>
      <c r="D12" s="199">
        <v>0</v>
      </c>
      <c r="E12" s="31"/>
      <c r="F12" s="31"/>
      <c r="G12" s="31"/>
      <c r="H12" s="31"/>
      <c r="I12" s="31"/>
      <c r="J12" s="31"/>
      <c r="K12" s="31"/>
      <c r="L12" s="31"/>
      <c r="M12" s="31"/>
      <c r="N12" s="31"/>
      <c r="O12" s="31"/>
      <c r="P12" s="31"/>
      <c r="Q12" s="31"/>
      <c r="R12" s="31"/>
      <c r="S12" s="31"/>
      <c r="T12" s="31"/>
      <c r="U12" s="31"/>
    </row>
    <row r="13" spans="1:24" ht="12.5" x14ac:dyDescent="0.25">
      <c r="A13" s="70" t="s">
        <v>2509</v>
      </c>
      <c r="B13" s="65" t="s">
        <v>2510</v>
      </c>
      <c r="C13" s="139" t="s">
        <v>2511</v>
      </c>
      <c r="D13" s="199">
        <v>58985.65</v>
      </c>
      <c r="E13" s="232"/>
      <c r="F13" s="31"/>
      <c r="G13" s="31"/>
      <c r="H13" s="31"/>
      <c r="I13" s="31"/>
      <c r="J13" s="31"/>
      <c r="K13" s="31"/>
      <c r="L13" s="31"/>
      <c r="M13" s="31"/>
      <c r="N13" s="31"/>
      <c r="O13" s="31"/>
      <c r="P13" s="31"/>
      <c r="Q13" s="31"/>
      <c r="R13" s="31"/>
      <c r="S13" s="31"/>
      <c r="T13" s="31"/>
      <c r="U13" s="31"/>
    </row>
    <row r="14" spans="1:24" ht="12.75" customHeight="1" x14ac:dyDescent="0.25">
      <c r="A14" s="70" t="s">
        <v>2512</v>
      </c>
      <c r="B14" s="65" t="s">
        <v>2513</v>
      </c>
      <c r="C14" s="139" t="s">
        <v>2514</v>
      </c>
      <c r="D14" s="199">
        <v>21668.25</v>
      </c>
      <c r="E14" s="31"/>
      <c r="F14" s="31"/>
      <c r="G14" s="31"/>
      <c r="H14" s="31"/>
      <c r="I14" s="31"/>
      <c r="J14" s="31"/>
      <c r="K14" s="31"/>
      <c r="L14" s="31"/>
      <c r="M14" s="31"/>
      <c r="N14" s="31"/>
      <c r="O14" s="31"/>
      <c r="P14" s="31"/>
      <c r="Q14" s="31"/>
      <c r="R14" s="31"/>
      <c r="S14" s="31"/>
      <c r="T14" s="31"/>
      <c r="U14" s="31"/>
    </row>
    <row r="15" spans="1:24" ht="12.75" customHeight="1" x14ac:dyDescent="0.25">
      <c r="A15" s="70" t="s">
        <v>2515</v>
      </c>
      <c r="B15" s="65" t="s">
        <v>2516</v>
      </c>
      <c r="C15" s="139" t="s">
        <v>2517</v>
      </c>
      <c r="D15" s="199">
        <v>33400.76</v>
      </c>
      <c r="E15" s="232"/>
      <c r="F15" s="31"/>
      <c r="G15" s="31"/>
      <c r="H15" s="31"/>
      <c r="I15" s="31"/>
      <c r="J15" s="31"/>
      <c r="K15" s="31"/>
      <c r="L15" s="31"/>
      <c r="M15" s="31"/>
      <c r="N15" s="31"/>
      <c r="O15" s="31"/>
      <c r="P15" s="31"/>
      <c r="Q15" s="31"/>
      <c r="R15" s="31"/>
      <c r="S15" s="31"/>
      <c r="T15" s="31"/>
      <c r="U15" s="31"/>
    </row>
    <row r="16" spans="1:24" ht="12.75" customHeight="1" x14ac:dyDescent="0.25">
      <c r="A16" s="70" t="s">
        <v>2518</v>
      </c>
      <c r="B16" s="65" t="s">
        <v>2519</v>
      </c>
      <c r="C16" s="139" t="s">
        <v>2520</v>
      </c>
      <c r="D16" s="199">
        <v>0</v>
      </c>
      <c r="E16" s="31"/>
      <c r="F16" s="31"/>
      <c r="G16" s="31"/>
      <c r="H16" s="31"/>
      <c r="I16" s="31"/>
      <c r="J16" s="31"/>
      <c r="K16" s="31"/>
      <c r="L16" s="31"/>
      <c r="M16" s="31"/>
      <c r="N16" s="31"/>
      <c r="O16" s="31"/>
      <c r="P16" s="31"/>
      <c r="Q16" s="31"/>
      <c r="R16" s="31"/>
      <c r="S16" s="31"/>
      <c r="T16" s="31"/>
      <c r="U16" s="31"/>
    </row>
    <row r="17" spans="1:21" ht="12.75" customHeight="1" x14ac:dyDescent="0.25">
      <c r="A17" s="294" t="s">
        <v>2521</v>
      </c>
      <c r="B17" s="134" t="s">
        <v>2522</v>
      </c>
      <c r="C17" s="139" t="s">
        <v>2523</v>
      </c>
      <c r="D17" s="199">
        <v>130970.49</v>
      </c>
      <c r="E17" s="31"/>
      <c r="F17" s="31"/>
      <c r="G17" s="31"/>
      <c r="H17" s="31"/>
      <c r="I17" s="31"/>
      <c r="J17" s="31"/>
      <c r="K17" s="31"/>
      <c r="L17" s="31"/>
      <c r="M17" s="31"/>
      <c r="N17" s="31"/>
      <c r="O17" s="31"/>
      <c r="P17" s="31"/>
      <c r="Q17" s="31"/>
      <c r="R17" s="31"/>
      <c r="S17" s="31"/>
      <c r="T17" s="31"/>
      <c r="U17" s="31"/>
    </row>
    <row r="18" spans="1:21" ht="34.5" x14ac:dyDescent="0.25">
      <c r="A18" s="88" t="s">
        <v>2524</v>
      </c>
      <c r="B18" s="89" t="s">
        <v>2525</v>
      </c>
      <c r="C18" s="139" t="s">
        <v>2526</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2527</v>
      </c>
      <c r="C19" s="139" t="s">
        <v>2528</v>
      </c>
      <c r="D19" s="199">
        <v>0</v>
      </c>
      <c r="E19" s="31"/>
      <c r="F19" s="31"/>
      <c r="G19" s="31"/>
      <c r="H19" s="31"/>
      <c r="I19" s="31"/>
      <c r="J19" s="31"/>
      <c r="K19" s="31"/>
      <c r="L19" s="31"/>
      <c r="M19" s="31"/>
      <c r="N19" s="31"/>
      <c r="O19" s="31"/>
      <c r="P19" s="31"/>
      <c r="Q19" s="31"/>
      <c r="R19" s="31"/>
      <c r="S19" s="31"/>
      <c r="T19" s="31"/>
      <c r="U19" s="31"/>
    </row>
    <row r="20" spans="1:21" ht="12.75" customHeight="1" x14ac:dyDescent="0.25">
      <c r="A20" s="63" t="s">
        <v>2529</v>
      </c>
      <c r="B20" s="64" t="s">
        <v>2530</v>
      </c>
      <c r="C20" s="139" t="s">
        <v>2531</v>
      </c>
      <c r="D20" s="199">
        <v>0</v>
      </c>
      <c r="E20" s="31"/>
      <c r="F20" s="31"/>
      <c r="G20" s="31"/>
      <c r="H20" s="31"/>
      <c r="I20" s="31"/>
      <c r="J20" s="31"/>
      <c r="K20" s="31"/>
      <c r="L20" s="31"/>
      <c r="M20" s="31"/>
      <c r="N20" s="31"/>
      <c r="O20" s="31"/>
      <c r="P20" s="31"/>
      <c r="Q20" s="31"/>
      <c r="R20" s="31"/>
      <c r="S20" s="31"/>
      <c r="T20" s="31"/>
      <c r="U20" s="31"/>
    </row>
    <row r="21" spans="1:21" ht="12.75" customHeight="1" x14ac:dyDescent="0.25">
      <c r="A21" s="63" t="s">
        <v>2532</v>
      </c>
      <c r="B21" s="64" t="s">
        <v>2533</v>
      </c>
      <c r="C21" s="139" t="s">
        <v>2534</v>
      </c>
      <c r="D21" s="199">
        <v>0</v>
      </c>
      <c r="E21" s="31"/>
      <c r="F21" s="31"/>
      <c r="G21" s="31"/>
      <c r="H21" s="31"/>
      <c r="I21" s="31"/>
      <c r="J21" s="31"/>
      <c r="K21" s="31"/>
      <c r="L21" s="31"/>
      <c r="M21" s="31"/>
      <c r="N21" s="31"/>
      <c r="O21" s="31"/>
      <c r="P21" s="31"/>
      <c r="Q21" s="31"/>
      <c r="R21" s="31"/>
      <c r="S21" s="31"/>
      <c r="T21" s="31"/>
      <c r="U21" s="31"/>
    </row>
    <row r="22" spans="1:21" ht="23" x14ac:dyDescent="0.25">
      <c r="A22" s="63" t="s">
        <v>2535</v>
      </c>
      <c r="B22" s="64" t="s">
        <v>2536</v>
      </c>
      <c r="C22" s="139" t="s">
        <v>2537</v>
      </c>
      <c r="D22" s="199">
        <v>0</v>
      </c>
      <c r="E22" s="31"/>
      <c r="F22" s="31"/>
      <c r="G22" s="31"/>
      <c r="H22" s="31"/>
      <c r="I22" s="31"/>
      <c r="J22" s="31"/>
      <c r="K22" s="31"/>
      <c r="L22" s="31"/>
      <c r="M22" s="31"/>
      <c r="N22" s="31"/>
      <c r="O22" s="31"/>
      <c r="P22" s="31"/>
      <c r="Q22" s="31"/>
      <c r="R22" s="31"/>
      <c r="S22" s="31"/>
      <c r="T22" s="31"/>
      <c r="U22" s="31"/>
    </row>
    <row r="23" spans="1:21" ht="23" x14ac:dyDescent="0.25">
      <c r="A23" s="63" t="s">
        <v>2538</v>
      </c>
      <c r="B23" s="64" t="s">
        <v>2539</v>
      </c>
      <c r="C23" s="139" t="s">
        <v>2540</v>
      </c>
      <c r="D23" s="199">
        <v>0</v>
      </c>
      <c r="E23" s="31"/>
      <c r="F23" s="31"/>
      <c r="G23" s="31"/>
      <c r="H23" s="31"/>
      <c r="I23" s="31"/>
      <c r="J23" s="31"/>
      <c r="K23" s="31"/>
      <c r="L23" s="31"/>
      <c r="M23" s="31"/>
      <c r="N23" s="31"/>
      <c r="O23" s="31"/>
      <c r="P23" s="31"/>
      <c r="Q23" s="31"/>
      <c r="R23" s="31"/>
      <c r="S23" s="31"/>
      <c r="T23" s="31"/>
      <c r="U23" s="31"/>
    </row>
    <row r="24" spans="1:21" ht="23" x14ac:dyDescent="0.25">
      <c r="A24" s="294" t="s">
        <v>2541</v>
      </c>
      <c r="B24" s="134" t="s">
        <v>2542</v>
      </c>
      <c r="C24" s="134" t="s">
        <v>2543</v>
      </c>
      <c r="D24" s="283">
        <v>5474.86</v>
      </c>
      <c r="E24" s="232"/>
      <c r="F24" s="31"/>
      <c r="G24" s="31"/>
      <c r="H24" s="31"/>
      <c r="I24" s="31"/>
      <c r="J24" s="31"/>
      <c r="K24" s="31"/>
      <c r="L24" s="31"/>
      <c r="M24" s="31"/>
      <c r="N24" s="31"/>
      <c r="O24" s="31"/>
      <c r="P24" s="31"/>
      <c r="Q24" s="31"/>
      <c r="R24" s="31"/>
      <c r="S24" s="31"/>
      <c r="T24" s="31"/>
      <c r="U24" s="31"/>
    </row>
    <row r="25" spans="1:21" ht="23" x14ac:dyDescent="0.25">
      <c r="A25" s="63"/>
      <c r="B25" s="134" t="s">
        <v>2544</v>
      </c>
      <c r="C25" s="139" t="s">
        <v>2545</v>
      </c>
      <c r="D25" s="34">
        <f>D26+D27+D36+D37+D43</f>
        <v>550001.70000000007</v>
      </c>
      <c r="E25" s="232"/>
      <c r="F25" s="31"/>
      <c r="G25" s="31"/>
      <c r="H25" s="31"/>
      <c r="I25" s="31"/>
      <c r="J25" s="31"/>
      <c r="K25" s="31"/>
      <c r="L25" s="31"/>
      <c r="M25" s="31"/>
      <c r="N25" s="31"/>
      <c r="O25" s="31"/>
      <c r="P25" s="31"/>
      <c r="Q25" s="31"/>
      <c r="R25" s="31"/>
      <c r="S25" s="31"/>
      <c r="T25" s="31"/>
      <c r="U25" s="31"/>
    </row>
    <row r="26" spans="1:21" ht="12.75" customHeight="1" x14ac:dyDescent="0.25">
      <c r="A26" s="63"/>
      <c r="B26" s="89" t="s">
        <v>2492</v>
      </c>
      <c r="C26" s="139" t="s">
        <v>2546</v>
      </c>
      <c r="D26" s="199"/>
      <c r="E26" s="31"/>
      <c r="F26" s="31"/>
      <c r="G26" s="31"/>
      <c r="H26" s="31"/>
      <c r="I26" s="31"/>
      <c r="J26" s="31"/>
      <c r="K26" s="31"/>
      <c r="L26" s="31"/>
      <c r="M26" s="31"/>
      <c r="N26" s="31"/>
      <c r="O26" s="31"/>
      <c r="P26" s="31"/>
      <c r="Q26" s="31"/>
      <c r="R26" s="31"/>
      <c r="S26" s="31"/>
      <c r="T26" s="31"/>
      <c r="U26" s="31"/>
    </row>
    <row r="27" spans="1:21" ht="12.75" customHeight="1" x14ac:dyDescent="0.25">
      <c r="A27" s="88" t="s">
        <v>2494</v>
      </c>
      <c r="B27" s="89" t="s">
        <v>2547</v>
      </c>
      <c r="C27" s="139" t="s">
        <v>2548</v>
      </c>
      <c r="D27" s="34">
        <f>SUM(D28:D35)</f>
        <v>340841.83</v>
      </c>
      <c r="E27" s="31"/>
      <c r="F27" s="31"/>
      <c r="G27" s="31"/>
      <c r="H27" s="31"/>
      <c r="I27" s="31"/>
      <c r="J27" s="31"/>
      <c r="K27" s="31"/>
      <c r="L27" s="31"/>
      <c r="M27" s="31"/>
      <c r="N27" s="31"/>
      <c r="O27" s="31"/>
      <c r="P27" s="31"/>
      <c r="Q27" s="31"/>
      <c r="R27" s="31"/>
      <c r="S27" s="31"/>
      <c r="T27" s="31"/>
      <c r="U27" s="31"/>
    </row>
    <row r="28" spans="1:21" ht="12.75" customHeight="1" x14ac:dyDescent="0.25">
      <c r="A28" s="63" t="s">
        <v>2497</v>
      </c>
      <c r="B28" s="64" t="s">
        <v>2498</v>
      </c>
      <c r="C28" s="139" t="s">
        <v>2549</v>
      </c>
      <c r="D28" s="199">
        <v>135339.34</v>
      </c>
      <c r="E28" s="31"/>
      <c r="F28" s="31"/>
      <c r="G28" s="31"/>
      <c r="H28" s="31"/>
      <c r="I28" s="31"/>
      <c r="J28" s="31"/>
      <c r="K28" s="31"/>
      <c r="L28" s="31"/>
      <c r="M28" s="31"/>
      <c r="N28" s="31"/>
      <c r="O28" s="31"/>
      <c r="P28" s="31"/>
      <c r="Q28" s="31"/>
      <c r="R28" s="31"/>
      <c r="S28" s="31"/>
      <c r="T28" s="31"/>
      <c r="U28" s="31"/>
    </row>
    <row r="29" spans="1:21" ht="12.75" customHeight="1" x14ac:dyDescent="0.25">
      <c r="A29" s="63" t="s">
        <v>2500</v>
      </c>
      <c r="B29" s="64" t="s">
        <v>2501</v>
      </c>
      <c r="C29" s="139" t="s">
        <v>2550</v>
      </c>
      <c r="D29" s="199">
        <v>113709.68</v>
      </c>
      <c r="E29" s="31"/>
      <c r="F29" s="31"/>
      <c r="G29" s="31"/>
      <c r="H29" s="31"/>
      <c r="I29" s="31"/>
      <c r="J29" s="31"/>
      <c r="K29" s="31"/>
      <c r="L29" s="31"/>
      <c r="M29" s="31"/>
      <c r="N29" s="31"/>
      <c r="O29" s="31"/>
      <c r="P29" s="31"/>
      <c r="Q29" s="31"/>
      <c r="R29" s="31"/>
      <c r="S29" s="31"/>
      <c r="T29" s="31"/>
      <c r="U29" s="31"/>
    </row>
    <row r="30" spans="1:21" ht="12.75" customHeight="1" x14ac:dyDescent="0.25">
      <c r="A30" s="63" t="s">
        <v>2503</v>
      </c>
      <c r="B30" s="64" t="s">
        <v>2504</v>
      </c>
      <c r="C30" s="139" t="s">
        <v>2551</v>
      </c>
      <c r="D30" s="199">
        <v>1728.41</v>
      </c>
      <c r="E30" s="31"/>
      <c r="F30" s="31"/>
      <c r="G30" s="31"/>
      <c r="H30" s="31"/>
      <c r="I30" s="31"/>
      <c r="J30" s="31"/>
      <c r="K30" s="31"/>
      <c r="L30" s="31"/>
      <c r="M30" s="31"/>
      <c r="N30" s="31"/>
      <c r="O30" s="31"/>
      <c r="P30" s="31"/>
      <c r="Q30" s="31"/>
      <c r="R30" s="31"/>
      <c r="S30" s="31"/>
      <c r="T30" s="31"/>
      <c r="U30" s="31"/>
    </row>
    <row r="31" spans="1:21" ht="12.75" customHeight="1" x14ac:dyDescent="0.25">
      <c r="A31" s="63" t="s">
        <v>2506</v>
      </c>
      <c r="B31" s="64" t="s">
        <v>2507</v>
      </c>
      <c r="C31" s="139" t="s">
        <v>2552</v>
      </c>
      <c r="D31" s="199">
        <v>0</v>
      </c>
      <c r="E31" s="31"/>
      <c r="F31" s="31"/>
      <c r="G31" s="31"/>
      <c r="H31" s="31"/>
      <c r="I31" s="31"/>
      <c r="J31" s="31"/>
      <c r="K31" s="31"/>
      <c r="L31" s="31"/>
      <c r="M31" s="31"/>
      <c r="N31" s="31"/>
      <c r="O31" s="31"/>
      <c r="P31" s="31"/>
      <c r="Q31" s="31"/>
      <c r="R31" s="31"/>
      <c r="S31" s="31"/>
      <c r="T31" s="31"/>
      <c r="U31" s="31"/>
    </row>
    <row r="32" spans="1:21" ht="12.5" x14ac:dyDescent="0.25">
      <c r="A32" s="63" t="s">
        <v>2509</v>
      </c>
      <c r="B32" s="65" t="s">
        <v>2510</v>
      </c>
      <c r="C32" s="139" t="s">
        <v>2553</v>
      </c>
      <c r="D32" s="199">
        <v>51618.09</v>
      </c>
      <c r="E32" s="232"/>
      <c r="F32" s="31"/>
      <c r="G32" s="31"/>
      <c r="H32" s="31"/>
      <c r="I32" s="31"/>
      <c r="J32" s="31"/>
      <c r="K32" s="31"/>
      <c r="L32" s="31"/>
      <c r="M32" s="31"/>
      <c r="N32" s="31"/>
      <c r="O32" s="31"/>
      <c r="P32" s="31"/>
      <c r="Q32" s="31"/>
      <c r="R32" s="31"/>
      <c r="S32" s="31"/>
      <c r="T32" s="31"/>
      <c r="U32" s="31"/>
    </row>
    <row r="33" spans="1:21" ht="12.75" customHeight="1" x14ac:dyDescent="0.25">
      <c r="A33" s="63" t="s">
        <v>2512</v>
      </c>
      <c r="B33" s="65" t="s">
        <v>2513</v>
      </c>
      <c r="C33" s="139" t="s">
        <v>2554</v>
      </c>
      <c r="D33" s="199">
        <v>7314.62</v>
      </c>
      <c r="E33" s="31"/>
      <c r="F33" s="31"/>
      <c r="G33" s="31"/>
      <c r="H33" s="31"/>
      <c r="I33" s="31"/>
      <c r="J33" s="31"/>
      <c r="K33" s="31"/>
      <c r="L33" s="31"/>
      <c r="M33" s="31"/>
      <c r="N33" s="31"/>
      <c r="O33" s="31"/>
      <c r="P33" s="31"/>
      <c r="Q33" s="31"/>
      <c r="R33" s="31"/>
      <c r="S33" s="31"/>
      <c r="T33" s="31"/>
      <c r="U33" s="31"/>
    </row>
    <row r="34" spans="1:21" ht="12.75" customHeight="1" x14ac:dyDescent="0.25">
      <c r="A34" s="63" t="s">
        <v>2515</v>
      </c>
      <c r="B34" s="65" t="s">
        <v>2516</v>
      </c>
      <c r="C34" s="139" t="s">
        <v>2555</v>
      </c>
      <c r="D34" s="199">
        <v>31131.69</v>
      </c>
      <c r="E34" s="232"/>
      <c r="F34" s="31"/>
      <c r="G34" s="31"/>
      <c r="H34" s="31"/>
      <c r="I34" s="31"/>
      <c r="J34" s="31"/>
      <c r="K34" s="31"/>
      <c r="L34" s="31"/>
      <c r="M34" s="31"/>
      <c r="N34" s="31"/>
      <c r="O34" s="31"/>
      <c r="P34" s="31"/>
      <c r="Q34" s="31"/>
      <c r="R34" s="31"/>
      <c r="S34" s="31"/>
      <c r="T34" s="31"/>
      <c r="U34" s="31"/>
    </row>
    <row r="35" spans="1:21" ht="12.75" customHeight="1" x14ac:dyDescent="0.25">
      <c r="A35" s="63" t="s">
        <v>2518</v>
      </c>
      <c r="B35" s="65" t="s">
        <v>2519</v>
      </c>
      <c r="C35" s="139" t="s">
        <v>2556</v>
      </c>
      <c r="D35" s="199">
        <v>0</v>
      </c>
      <c r="E35" s="31"/>
      <c r="F35" s="31"/>
      <c r="G35" s="31"/>
      <c r="H35" s="31"/>
      <c r="I35" s="31"/>
      <c r="J35" s="31"/>
      <c r="K35" s="31"/>
      <c r="L35" s="31"/>
      <c r="M35" s="31"/>
      <c r="N35" s="31"/>
      <c r="O35" s="31"/>
      <c r="P35" s="31"/>
      <c r="Q35" s="31"/>
      <c r="R35" s="31"/>
      <c r="S35" s="31"/>
      <c r="T35" s="31"/>
      <c r="U35" s="31"/>
    </row>
    <row r="36" spans="1:21" ht="12.75" customHeight="1" x14ac:dyDescent="0.25">
      <c r="A36" s="88" t="s">
        <v>2521</v>
      </c>
      <c r="B36" s="89" t="s">
        <v>2522</v>
      </c>
      <c r="C36" s="139" t="s">
        <v>2557</v>
      </c>
      <c r="D36" s="199">
        <v>206004.19</v>
      </c>
      <c r="E36" s="31"/>
      <c r="F36" s="31"/>
      <c r="G36" s="31"/>
      <c r="H36" s="31"/>
      <c r="I36" s="31"/>
      <c r="J36" s="31"/>
      <c r="K36" s="31"/>
      <c r="L36" s="31"/>
      <c r="M36" s="31"/>
      <c r="N36" s="31"/>
      <c r="O36" s="31"/>
      <c r="P36" s="31"/>
      <c r="Q36" s="31"/>
      <c r="R36" s="31"/>
      <c r="S36" s="31"/>
      <c r="T36" s="31"/>
      <c r="U36" s="31"/>
    </row>
    <row r="37" spans="1:21" ht="34.5" x14ac:dyDescent="0.25">
      <c r="A37" s="88" t="s">
        <v>2524</v>
      </c>
      <c r="B37" s="89" t="s">
        <v>2558</v>
      </c>
      <c r="C37" s="139" t="s">
        <v>2559</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2527</v>
      </c>
      <c r="C38" s="139" t="s">
        <v>2560</v>
      </c>
      <c r="D38" s="199">
        <v>0</v>
      </c>
      <c r="E38" s="31"/>
      <c r="F38" s="31"/>
      <c r="G38" s="31"/>
      <c r="H38" s="31"/>
      <c r="I38" s="31"/>
      <c r="J38" s="31"/>
      <c r="K38" s="31"/>
      <c r="L38" s="31"/>
      <c r="M38" s="31"/>
      <c r="N38" s="31"/>
      <c r="O38" s="31"/>
      <c r="P38" s="31"/>
      <c r="Q38" s="31"/>
      <c r="R38" s="31"/>
      <c r="S38" s="31"/>
      <c r="T38" s="31"/>
      <c r="U38" s="31"/>
    </row>
    <row r="39" spans="1:21" ht="12.75" customHeight="1" x14ac:dyDescent="0.25">
      <c r="A39" s="63" t="s">
        <v>2529</v>
      </c>
      <c r="B39" s="64" t="s">
        <v>2530</v>
      </c>
      <c r="C39" s="139" t="s">
        <v>2561</v>
      </c>
      <c r="D39" s="199">
        <v>0</v>
      </c>
      <c r="E39" s="31"/>
      <c r="F39" s="31"/>
      <c r="G39" s="31"/>
      <c r="H39" s="31"/>
      <c r="I39" s="31"/>
      <c r="J39" s="31"/>
      <c r="K39" s="31"/>
      <c r="L39" s="31"/>
      <c r="M39" s="31"/>
      <c r="N39" s="31"/>
      <c r="O39" s="31"/>
      <c r="P39" s="31"/>
      <c r="Q39" s="31"/>
      <c r="R39" s="31"/>
      <c r="S39" s="31"/>
      <c r="T39" s="31"/>
      <c r="U39" s="31"/>
    </row>
    <row r="40" spans="1:21" ht="12.75" customHeight="1" x14ac:dyDescent="0.25">
      <c r="A40" s="63" t="s">
        <v>2532</v>
      </c>
      <c r="B40" s="64" t="s">
        <v>2533</v>
      </c>
      <c r="C40" s="139" t="s">
        <v>2562</v>
      </c>
      <c r="D40" s="199">
        <v>0</v>
      </c>
      <c r="E40" s="31"/>
      <c r="F40" s="31"/>
      <c r="G40" s="31"/>
      <c r="H40" s="31"/>
      <c r="I40" s="31"/>
      <c r="J40" s="31"/>
      <c r="K40" s="31"/>
      <c r="L40" s="31"/>
      <c r="M40" s="31"/>
      <c r="N40" s="31"/>
      <c r="O40" s="31"/>
      <c r="P40" s="31"/>
      <c r="Q40" s="31"/>
      <c r="R40" s="31"/>
      <c r="S40" s="31"/>
      <c r="T40" s="31"/>
      <c r="U40" s="31"/>
    </row>
    <row r="41" spans="1:21" ht="23" x14ac:dyDescent="0.25">
      <c r="A41" s="63" t="s">
        <v>2563</v>
      </c>
      <c r="B41" s="64" t="s">
        <v>2536</v>
      </c>
      <c r="C41" s="139" t="s">
        <v>2564</v>
      </c>
      <c r="D41" s="199">
        <v>0</v>
      </c>
      <c r="E41" s="31"/>
      <c r="F41" s="31"/>
      <c r="G41" s="31"/>
      <c r="H41" s="31"/>
      <c r="I41" s="31"/>
      <c r="J41" s="31"/>
      <c r="K41" s="31"/>
      <c r="L41" s="31"/>
      <c r="M41" s="31"/>
      <c r="N41" s="31"/>
      <c r="O41" s="31"/>
      <c r="P41" s="31"/>
      <c r="Q41" s="31"/>
      <c r="R41" s="31"/>
      <c r="S41" s="31"/>
      <c r="T41" s="31"/>
      <c r="U41" s="31"/>
    </row>
    <row r="42" spans="1:21" ht="23" x14ac:dyDescent="0.25">
      <c r="A42" s="63" t="s">
        <v>2538</v>
      </c>
      <c r="B42" s="64" t="s">
        <v>2539</v>
      </c>
      <c r="C42" s="139" t="s">
        <v>2565</v>
      </c>
      <c r="D42" s="199">
        <v>0</v>
      </c>
      <c r="E42" s="31"/>
      <c r="F42" s="31"/>
      <c r="G42" s="31"/>
      <c r="H42" s="31"/>
      <c r="I42" s="31"/>
      <c r="J42" s="31"/>
      <c r="K42" s="31"/>
      <c r="L42" s="31"/>
      <c r="M42" s="31"/>
      <c r="N42" s="31"/>
      <c r="O42" s="31"/>
      <c r="P42" s="31"/>
      <c r="Q42" s="31"/>
      <c r="R42" s="31"/>
      <c r="S42" s="31"/>
      <c r="T42" s="31"/>
      <c r="U42" s="31"/>
    </row>
    <row r="43" spans="1:21" ht="12.75" customHeight="1" x14ac:dyDescent="0.25">
      <c r="A43" s="294" t="s">
        <v>2541</v>
      </c>
      <c r="B43" s="134" t="s">
        <v>2542</v>
      </c>
      <c r="C43" s="134" t="s">
        <v>2566</v>
      </c>
      <c r="D43" s="283">
        <v>3155.68</v>
      </c>
      <c r="E43" s="232"/>
      <c r="F43" s="31"/>
      <c r="G43" s="31"/>
      <c r="H43" s="31"/>
      <c r="I43" s="31"/>
      <c r="J43" s="31"/>
      <c r="K43" s="31"/>
      <c r="L43" s="31"/>
      <c r="M43" s="31"/>
      <c r="N43" s="31"/>
      <c r="O43" s="31"/>
      <c r="P43" s="31"/>
      <c r="Q43" s="31"/>
      <c r="R43" s="31"/>
      <c r="S43" s="31"/>
      <c r="T43" s="31"/>
      <c r="U43" s="31"/>
    </row>
    <row r="44" spans="1:21" ht="23" x14ac:dyDescent="0.25">
      <c r="A44" s="63"/>
      <c r="B44" s="89" t="s">
        <v>2567</v>
      </c>
      <c r="C44" s="139" t="s">
        <v>2568</v>
      </c>
      <c r="D44" s="34">
        <f>D5+D6-D25</f>
        <v>184495.13</v>
      </c>
      <c r="E44" s="31"/>
      <c r="F44" s="31"/>
      <c r="G44" s="31"/>
      <c r="H44" s="31"/>
      <c r="I44" s="31"/>
      <c r="J44" s="31"/>
      <c r="K44" s="31"/>
      <c r="L44" s="31"/>
      <c r="M44" s="31"/>
      <c r="N44" s="31"/>
      <c r="O44" s="31"/>
      <c r="P44" s="31"/>
      <c r="Q44" s="31"/>
      <c r="R44" s="31"/>
      <c r="S44" s="31"/>
      <c r="T44" s="31"/>
      <c r="U44" s="31"/>
    </row>
    <row r="45" spans="1:21" ht="23" x14ac:dyDescent="0.25">
      <c r="A45" s="88"/>
      <c r="B45" s="134" t="s">
        <v>2569</v>
      </c>
      <c r="C45" s="139" t="s">
        <v>2570</v>
      </c>
      <c r="D45" s="34">
        <f>D46+D51+D92+D97+D103</f>
        <v>119530.73999999998</v>
      </c>
      <c r="E45" s="232"/>
      <c r="F45" s="31"/>
      <c r="G45" s="31"/>
      <c r="H45" s="31"/>
      <c r="I45" s="31"/>
      <c r="J45" s="31"/>
      <c r="K45" s="31"/>
      <c r="L45" s="31"/>
      <c r="M45" s="31"/>
      <c r="N45" s="31"/>
      <c r="O45" s="31"/>
      <c r="P45" s="31"/>
      <c r="Q45" s="31"/>
      <c r="R45" s="31"/>
      <c r="S45" s="31"/>
      <c r="T45" s="31"/>
      <c r="U45" s="31"/>
    </row>
    <row r="46" spans="1:21" ht="23" x14ac:dyDescent="0.25">
      <c r="A46" s="63"/>
      <c r="B46" s="89" t="s">
        <v>2571</v>
      </c>
      <c r="C46" s="139" t="s">
        <v>2572</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2573</v>
      </c>
      <c r="C47" s="139" t="s">
        <v>2574</v>
      </c>
      <c r="D47" s="199"/>
      <c r="E47" s="31"/>
      <c r="F47" s="31"/>
      <c r="G47" s="31"/>
      <c r="H47" s="31"/>
      <c r="I47" s="31"/>
      <c r="J47" s="31"/>
      <c r="K47" s="31"/>
      <c r="L47" s="31"/>
      <c r="M47" s="31"/>
      <c r="N47" s="31"/>
      <c r="O47" s="31"/>
      <c r="P47" s="31"/>
      <c r="Q47" s="31"/>
      <c r="R47" s="31"/>
      <c r="S47" s="31"/>
      <c r="T47" s="31"/>
      <c r="U47" s="31"/>
    </row>
    <row r="48" spans="1:21" ht="12.75" customHeight="1" x14ac:dyDescent="0.25">
      <c r="A48" s="63"/>
      <c r="B48" s="64" t="s">
        <v>2575</v>
      </c>
      <c r="C48" s="139" t="s">
        <v>2576</v>
      </c>
      <c r="D48" s="199"/>
      <c r="E48" s="31"/>
      <c r="F48" s="31"/>
      <c r="G48" s="31"/>
      <c r="H48" s="31"/>
      <c r="I48" s="31"/>
      <c r="J48" s="31"/>
      <c r="K48" s="31"/>
      <c r="L48" s="31"/>
      <c r="M48" s="31"/>
      <c r="N48" s="31"/>
      <c r="O48" s="31"/>
      <c r="P48" s="31"/>
      <c r="Q48" s="31"/>
      <c r="R48" s="31"/>
      <c r="S48" s="31"/>
      <c r="T48" s="31"/>
      <c r="U48" s="31"/>
    </row>
    <row r="49" spans="1:21" ht="12.75" customHeight="1" x14ac:dyDescent="0.25">
      <c r="A49" s="63"/>
      <c r="B49" s="64" t="s">
        <v>2577</v>
      </c>
      <c r="C49" s="139" t="s">
        <v>2578</v>
      </c>
      <c r="D49" s="199"/>
      <c r="E49" s="31"/>
      <c r="F49" s="31"/>
      <c r="G49" s="31"/>
      <c r="H49" s="31"/>
      <c r="I49" s="31"/>
      <c r="J49" s="31"/>
      <c r="K49" s="31"/>
      <c r="L49" s="31"/>
      <c r="M49" s="31"/>
      <c r="N49" s="31"/>
      <c r="O49" s="31"/>
      <c r="P49" s="31"/>
      <c r="Q49" s="31"/>
      <c r="R49" s="31"/>
      <c r="S49" s="31"/>
      <c r="T49" s="31"/>
      <c r="U49" s="31"/>
    </row>
    <row r="50" spans="1:21" ht="12.75" customHeight="1" x14ac:dyDescent="0.25">
      <c r="A50" s="63"/>
      <c r="B50" s="64" t="s">
        <v>2579</v>
      </c>
      <c r="C50" s="139" t="s">
        <v>2580</v>
      </c>
      <c r="D50" s="199"/>
      <c r="E50" s="31"/>
      <c r="F50" s="31"/>
      <c r="G50" s="31"/>
      <c r="H50" s="31"/>
      <c r="I50" s="31"/>
      <c r="J50" s="31"/>
      <c r="K50" s="31"/>
      <c r="L50" s="31"/>
      <c r="M50" s="31"/>
      <c r="N50" s="31"/>
      <c r="O50" s="31"/>
      <c r="P50" s="31"/>
      <c r="Q50" s="31"/>
      <c r="R50" s="31"/>
      <c r="S50" s="31"/>
      <c r="T50" s="31"/>
      <c r="U50" s="31"/>
    </row>
    <row r="51" spans="1:21" ht="23" x14ac:dyDescent="0.25">
      <c r="A51" s="88" t="s">
        <v>2494</v>
      </c>
      <c r="B51" s="134" t="s">
        <v>2581</v>
      </c>
      <c r="C51" s="139" t="s">
        <v>2582</v>
      </c>
      <c r="D51" s="34">
        <f>D52+D57+D62+D67+D72+D77+D82+D87</f>
        <v>81748.53</v>
      </c>
      <c r="E51" s="31"/>
      <c r="F51" s="31"/>
      <c r="G51" s="31"/>
      <c r="H51" s="31"/>
      <c r="I51" s="31"/>
      <c r="J51" s="31"/>
      <c r="K51" s="31"/>
      <c r="L51" s="31"/>
      <c r="M51" s="31"/>
      <c r="N51" s="31"/>
      <c r="O51" s="31"/>
      <c r="P51" s="31"/>
      <c r="Q51" s="31"/>
      <c r="R51" s="31"/>
      <c r="S51" s="31"/>
      <c r="T51" s="31"/>
      <c r="U51" s="31"/>
    </row>
    <row r="52" spans="1:21" ht="12.75" customHeight="1" x14ac:dyDescent="0.25">
      <c r="A52" s="88" t="s">
        <v>2497</v>
      </c>
      <c r="B52" s="89" t="s">
        <v>2583</v>
      </c>
      <c r="C52" s="139" t="s">
        <v>2584</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2573</v>
      </c>
      <c r="C53" s="139" t="s">
        <v>2585</v>
      </c>
      <c r="D53" s="199">
        <v>0</v>
      </c>
      <c r="E53" s="31"/>
      <c r="F53" s="31"/>
      <c r="G53" s="31"/>
      <c r="H53" s="31"/>
      <c r="I53" s="31"/>
      <c r="J53" s="31"/>
      <c r="K53" s="31"/>
      <c r="L53" s="31"/>
      <c r="M53" s="31"/>
      <c r="N53" s="31"/>
      <c r="O53" s="31"/>
      <c r="P53" s="31"/>
      <c r="Q53" s="31"/>
      <c r="R53" s="31"/>
      <c r="S53" s="31"/>
      <c r="T53" s="31"/>
      <c r="U53" s="31"/>
    </row>
    <row r="54" spans="1:21" ht="12.75" customHeight="1" x14ac:dyDescent="0.25">
      <c r="A54" s="63"/>
      <c r="B54" s="64" t="s">
        <v>2575</v>
      </c>
      <c r="C54" s="139" t="s">
        <v>2586</v>
      </c>
      <c r="D54" s="199">
        <v>0</v>
      </c>
      <c r="E54" s="31"/>
      <c r="F54" s="31"/>
      <c r="G54" s="31"/>
      <c r="H54" s="31"/>
      <c r="I54" s="31"/>
      <c r="J54" s="31"/>
      <c r="K54" s="31"/>
      <c r="L54" s="31"/>
      <c r="M54" s="31"/>
      <c r="N54" s="31"/>
      <c r="O54" s="31"/>
      <c r="P54" s="31"/>
      <c r="Q54" s="31"/>
      <c r="R54" s="31"/>
      <c r="S54" s="31"/>
      <c r="T54" s="31"/>
      <c r="U54" s="31"/>
    </row>
    <row r="55" spans="1:21" ht="12.75" customHeight="1" x14ac:dyDescent="0.25">
      <c r="A55" s="88"/>
      <c r="B55" s="64" t="s">
        <v>2577</v>
      </c>
      <c r="C55" s="139" t="s">
        <v>2587</v>
      </c>
      <c r="D55" s="199">
        <v>0</v>
      </c>
      <c r="E55" s="31"/>
      <c r="F55" s="31"/>
      <c r="G55" s="31"/>
      <c r="H55" s="31"/>
      <c r="I55" s="31"/>
      <c r="J55" s="31"/>
      <c r="K55" s="31"/>
      <c r="L55" s="31"/>
      <c r="M55" s="31"/>
      <c r="N55" s="31"/>
      <c r="O55" s="31"/>
      <c r="P55" s="31"/>
      <c r="Q55" s="31"/>
      <c r="R55" s="31"/>
      <c r="S55" s="31"/>
      <c r="T55" s="31"/>
      <c r="U55" s="31"/>
    </row>
    <row r="56" spans="1:21" ht="12.75" customHeight="1" x14ac:dyDescent="0.25">
      <c r="A56" s="63"/>
      <c r="B56" s="64" t="s">
        <v>2579</v>
      </c>
      <c r="C56" s="139" t="s">
        <v>2588</v>
      </c>
      <c r="D56" s="199">
        <v>0</v>
      </c>
      <c r="E56" s="31"/>
      <c r="F56" s="31"/>
      <c r="G56" s="31"/>
      <c r="H56" s="31"/>
      <c r="I56" s="31"/>
      <c r="J56" s="31"/>
      <c r="K56" s="31"/>
      <c r="L56" s="31"/>
      <c r="M56" s="31"/>
      <c r="N56" s="31"/>
      <c r="O56" s="31"/>
      <c r="P56" s="31"/>
      <c r="Q56" s="31"/>
      <c r="R56" s="31"/>
      <c r="S56" s="31"/>
      <c r="T56" s="31"/>
      <c r="U56" s="31"/>
    </row>
    <row r="57" spans="1:21" ht="12.75" customHeight="1" x14ac:dyDescent="0.25">
      <c r="A57" s="88" t="s">
        <v>2500</v>
      </c>
      <c r="B57" s="89" t="s">
        <v>2589</v>
      </c>
      <c r="C57" s="139" t="s">
        <v>2590</v>
      </c>
      <c r="D57" s="34">
        <f>SUM(D58:D61)</f>
        <v>45208.639999999999</v>
      </c>
      <c r="E57" s="31"/>
      <c r="F57" s="31"/>
      <c r="G57" s="31"/>
      <c r="H57" s="31"/>
      <c r="I57" s="31"/>
      <c r="J57" s="31"/>
      <c r="K57" s="31"/>
      <c r="L57" s="31"/>
      <c r="M57" s="31"/>
      <c r="N57" s="31"/>
      <c r="O57" s="31"/>
      <c r="P57" s="31"/>
      <c r="Q57" s="31"/>
      <c r="R57" s="31"/>
      <c r="S57" s="31"/>
      <c r="T57" s="31"/>
      <c r="U57" s="31"/>
    </row>
    <row r="58" spans="1:21" ht="12.75" customHeight="1" x14ac:dyDescent="0.25">
      <c r="A58" s="63"/>
      <c r="B58" s="64" t="s">
        <v>2573</v>
      </c>
      <c r="C58" s="139" t="s">
        <v>2591</v>
      </c>
      <c r="D58" s="199">
        <v>32801.760000000002</v>
      </c>
      <c r="E58" s="31"/>
      <c r="F58" s="31"/>
      <c r="G58" s="31"/>
      <c r="H58" s="31"/>
      <c r="I58" s="31"/>
      <c r="J58" s="31"/>
      <c r="K58" s="31"/>
      <c r="L58" s="31"/>
      <c r="M58" s="31"/>
      <c r="N58" s="31"/>
      <c r="O58" s="31"/>
      <c r="P58" s="31"/>
      <c r="Q58" s="31"/>
      <c r="R58" s="31"/>
      <c r="S58" s="31"/>
      <c r="T58" s="31"/>
      <c r="U58" s="31"/>
    </row>
    <row r="59" spans="1:21" ht="12.75" customHeight="1" x14ac:dyDescent="0.25">
      <c r="A59" s="63"/>
      <c r="B59" s="64" t="s">
        <v>2575</v>
      </c>
      <c r="C59" s="139" t="s">
        <v>2592</v>
      </c>
      <c r="D59" s="199">
        <v>12406.88</v>
      </c>
      <c r="E59" s="31"/>
      <c r="F59" s="31"/>
      <c r="G59" s="31"/>
      <c r="H59" s="31"/>
      <c r="I59" s="31"/>
      <c r="J59" s="31"/>
      <c r="K59" s="31"/>
      <c r="L59" s="31"/>
      <c r="M59" s="31"/>
      <c r="N59" s="31"/>
      <c r="O59" s="31"/>
      <c r="P59" s="31"/>
      <c r="Q59" s="31"/>
      <c r="R59" s="31"/>
      <c r="S59" s="31"/>
      <c r="T59" s="31"/>
      <c r="U59" s="31"/>
    </row>
    <row r="60" spans="1:21" ht="12.75" customHeight="1" x14ac:dyDescent="0.25">
      <c r="A60" s="63"/>
      <c r="B60" s="64" t="s">
        <v>2577</v>
      </c>
      <c r="C60" s="139" t="s">
        <v>2593</v>
      </c>
      <c r="D60" s="199">
        <v>0</v>
      </c>
      <c r="E60" s="31"/>
      <c r="F60" s="31"/>
      <c r="G60" s="31"/>
      <c r="H60" s="31"/>
      <c r="I60" s="31"/>
      <c r="J60" s="31"/>
      <c r="K60" s="31"/>
      <c r="L60" s="31"/>
      <c r="M60" s="31"/>
      <c r="N60" s="31"/>
      <c r="O60" s="31"/>
      <c r="P60" s="31"/>
      <c r="Q60" s="31"/>
      <c r="R60" s="31"/>
      <c r="S60" s="31"/>
      <c r="T60" s="31"/>
      <c r="U60" s="31"/>
    </row>
    <row r="61" spans="1:21" ht="12.75" customHeight="1" x14ac:dyDescent="0.25">
      <c r="A61" s="63"/>
      <c r="B61" s="64" t="s">
        <v>2579</v>
      </c>
      <c r="C61" s="139" t="s">
        <v>2594</v>
      </c>
      <c r="D61" s="199">
        <v>0</v>
      </c>
      <c r="E61" s="31"/>
      <c r="F61" s="31"/>
      <c r="G61" s="31"/>
      <c r="H61" s="31"/>
      <c r="I61" s="31"/>
      <c r="J61" s="31"/>
      <c r="K61" s="31"/>
      <c r="L61" s="31"/>
      <c r="M61" s="31"/>
      <c r="N61" s="31"/>
      <c r="O61" s="31"/>
      <c r="P61" s="31"/>
      <c r="Q61" s="31"/>
      <c r="R61" s="31"/>
      <c r="S61" s="31"/>
      <c r="T61" s="31"/>
      <c r="U61" s="31"/>
    </row>
    <row r="62" spans="1:21" ht="12.75" customHeight="1" x14ac:dyDescent="0.25">
      <c r="A62" s="88" t="s">
        <v>2503</v>
      </c>
      <c r="B62" s="89" t="s">
        <v>2595</v>
      </c>
      <c r="C62" s="139" t="s">
        <v>2596</v>
      </c>
      <c r="D62" s="34">
        <f>SUM(D63:D66)</f>
        <v>661.12</v>
      </c>
      <c r="E62" s="31"/>
      <c r="F62" s="31"/>
      <c r="G62" s="31"/>
      <c r="H62" s="31"/>
      <c r="I62" s="31"/>
      <c r="J62" s="31"/>
      <c r="K62" s="31"/>
      <c r="L62" s="31"/>
      <c r="M62" s="31"/>
      <c r="N62" s="31"/>
      <c r="O62" s="31"/>
      <c r="P62" s="31"/>
      <c r="Q62" s="31"/>
      <c r="R62" s="31"/>
      <c r="S62" s="31"/>
      <c r="T62" s="31"/>
      <c r="U62" s="31"/>
    </row>
    <row r="63" spans="1:21" ht="12.75" customHeight="1" x14ac:dyDescent="0.25">
      <c r="A63" s="63"/>
      <c r="B63" s="64" t="s">
        <v>2573</v>
      </c>
      <c r="C63" s="139" t="s">
        <v>2597</v>
      </c>
      <c r="D63" s="199">
        <v>16.600000000000001</v>
      </c>
      <c r="E63" s="31"/>
      <c r="F63" s="31"/>
      <c r="G63" s="31"/>
      <c r="H63" s="31"/>
      <c r="I63" s="31"/>
      <c r="J63" s="31"/>
      <c r="K63" s="31"/>
      <c r="L63" s="31"/>
      <c r="M63" s="31"/>
      <c r="N63" s="31"/>
      <c r="O63" s="31"/>
      <c r="P63" s="31"/>
      <c r="Q63" s="31"/>
      <c r="R63" s="31"/>
      <c r="S63" s="31"/>
      <c r="T63" s="31"/>
      <c r="U63" s="31"/>
    </row>
    <row r="64" spans="1:21" ht="12.75" customHeight="1" x14ac:dyDescent="0.25">
      <c r="A64" s="63"/>
      <c r="B64" s="64" t="s">
        <v>2575</v>
      </c>
      <c r="C64" s="139" t="s">
        <v>2598</v>
      </c>
      <c r="D64" s="199">
        <v>644.52</v>
      </c>
      <c r="E64" s="31"/>
      <c r="F64" s="31"/>
      <c r="G64" s="31"/>
      <c r="H64" s="31"/>
      <c r="I64" s="31"/>
      <c r="J64" s="31"/>
      <c r="K64" s="31"/>
      <c r="L64" s="31"/>
      <c r="M64" s="31"/>
      <c r="N64" s="31"/>
      <c r="O64" s="31"/>
      <c r="P64" s="31"/>
      <c r="Q64" s="31"/>
      <c r="R64" s="31"/>
      <c r="S64" s="31"/>
      <c r="T64" s="31"/>
      <c r="U64" s="31"/>
    </row>
    <row r="65" spans="1:21" ht="12.75" customHeight="1" x14ac:dyDescent="0.25">
      <c r="A65" s="88"/>
      <c r="B65" s="64" t="s">
        <v>2577</v>
      </c>
      <c r="C65" s="139" t="s">
        <v>2599</v>
      </c>
      <c r="D65" s="199">
        <v>0</v>
      </c>
      <c r="E65" s="31"/>
      <c r="F65" s="31"/>
      <c r="G65" s="31"/>
      <c r="H65" s="31"/>
      <c r="I65" s="31"/>
      <c r="J65" s="31"/>
      <c r="K65" s="31"/>
      <c r="L65" s="31"/>
      <c r="M65" s="31"/>
      <c r="N65" s="31"/>
      <c r="O65" s="31"/>
      <c r="P65" s="31"/>
      <c r="Q65" s="31"/>
      <c r="R65" s="31"/>
      <c r="S65" s="31"/>
      <c r="T65" s="31"/>
      <c r="U65" s="31"/>
    </row>
    <row r="66" spans="1:21" ht="12.75" customHeight="1" x14ac:dyDescent="0.25">
      <c r="A66" s="63"/>
      <c r="B66" s="64" t="s">
        <v>2579</v>
      </c>
      <c r="C66" s="139" t="s">
        <v>2600</v>
      </c>
      <c r="D66" s="199">
        <v>0</v>
      </c>
      <c r="E66" s="31"/>
      <c r="F66" s="31"/>
      <c r="G66" s="31"/>
      <c r="H66" s="31"/>
      <c r="I66" s="31"/>
      <c r="J66" s="31"/>
      <c r="K66" s="31"/>
      <c r="L66" s="31"/>
      <c r="M66" s="31"/>
      <c r="N66" s="31"/>
      <c r="O66" s="31"/>
      <c r="P66" s="31"/>
      <c r="Q66" s="31"/>
      <c r="R66" s="31"/>
      <c r="S66" s="31"/>
      <c r="T66" s="31"/>
      <c r="U66" s="31"/>
    </row>
    <row r="67" spans="1:21" ht="12.75" customHeight="1" x14ac:dyDescent="0.25">
      <c r="A67" s="88" t="s">
        <v>2506</v>
      </c>
      <c r="B67" s="89" t="s">
        <v>2601</v>
      </c>
      <c r="C67" s="139" t="s">
        <v>2602</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2573</v>
      </c>
      <c r="C68" s="139" t="s">
        <v>2603</v>
      </c>
      <c r="D68" s="199">
        <v>0</v>
      </c>
      <c r="E68" s="31"/>
      <c r="F68" s="31"/>
      <c r="G68" s="31"/>
      <c r="H68" s="31"/>
      <c r="I68" s="31"/>
      <c r="J68" s="31"/>
      <c r="K68" s="31"/>
      <c r="L68" s="31"/>
      <c r="M68" s="31"/>
      <c r="N68" s="31"/>
      <c r="O68" s="31"/>
      <c r="P68" s="31"/>
      <c r="Q68" s="31"/>
      <c r="R68" s="31"/>
      <c r="S68" s="31"/>
      <c r="T68" s="31"/>
      <c r="U68" s="31"/>
    </row>
    <row r="69" spans="1:21" ht="12.75" customHeight="1" x14ac:dyDescent="0.25">
      <c r="A69" s="63"/>
      <c r="B69" s="64" t="s">
        <v>2575</v>
      </c>
      <c r="C69" s="139" t="s">
        <v>2604</v>
      </c>
      <c r="D69" s="199">
        <v>0</v>
      </c>
      <c r="E69" s="31"/>
      <c r="F69" s="31"/>
      <c r="G69" s="31"/>
      <c r="H69" s="31"/>
      <c r="I69" s="31"/>
      <c r="J69" s="31"/>
      <c r="K69" s="31"/>
      <c r="L69" s="31"/>
      <c r="M69" s="31"/>
      <c r="N69" s="31"/>
      <c r="O69" s="31"/>
      <c r="P69" s="31"/>
      <c r="Q69" s="31"/>
      <c r="R69" s="31"/>
      <c r="S69" s="31"/>
      <c r="T69" s="31"/>
      <c r="U69" s="31"/>
    </row>
    <row r="70" spans="1:21" ht="12.75" customHeight="1" x14ac:dyDescent="0.25">
      <c r="A70" s="63"/>
      <c r="B70" s="64" t="s">
        <v>2577</v>
      </c>
      <c r="C70" s="139" t="s">
        <v>2605</v>
      </c>
      <c r="D70" s="199">
        <v>0</v>
      </c>
      <c r="E70" s="31"/>
      <c r="F70" s="31"/>
      <c r="G70" s="31"/>
      <c r="H70" s="31"/>
      <c r="I70" s="31"/>
      <c r="J70" s="31"/>
      <c r="K70" s="31"/>
      <c r="L70" s="31"/>
      <c r="M70" s="31"/>
      <c r="N70" s="31"/>
      <c r="O70" s="31"/>
      <c r="P70" s="31"/>
      <c r="Q70" s="31"/>
      <c r="R70" s="31"/>
      <c r="S70" s="31"/>
      <c r="T70" s="31"/>
      <c r="U70" s="31"/>
    </row>
    <row r="71" spans="1:21" ht="12.75" customHeight="1" x14ac:dyDescent="0.25">
      <c r="A71" s="63"/>
      <c r="B71" s="64" t="s">
        <v>2579</v>
      </c>
      <c r="C71" s="139" t="s">
        <v>2606</v>
      </c>
      <c r="D71" s="199">
        <v>0</v>
      </c>
      <c r="E71" s="31"/>
      <c r="F71" s="31"/>
      <c r="G71" s="31"/>
      <c r="H71" s="31"/>
      <c r="I71" s="31"/>
      <c r="J71" s="31"/>
      <c r="K71" s="31"/>
      <c r="L71" s="31"/>
      <c r="M71" s="31"/>
      <c r="N71" s="31"/>
      <c r="O71" s="31"/>
      <c r="P71" s="31"/>
      <c r="Q71" s="31"/>
      <c r="R71" s="31"/>
      <c r="S71" s="31"/>
      <c r="T71" s="31"/>
      <c r="U71" s="31"/>
    </row>
    <row r="72" spans="1:21" ht="23" x14ac:dyDescent="0.25">
      <c r="A72" s="88" t="s">
        <v>2509</v>
      </c>
      <c r="B72" s="134" t="s">
        <v>2607</v>
      </c>
      <c r="C72" s="139" t="s">
        <v>2608</v>
      </c>
      <c r="D72" s="34">
        <f>SUM(D73:D76)</f>
        <v>14235.12</v>
      </c>
      <c r="E72" s="232"/>
      <c r="F72" s="31"/>
      <c r="G72" s="31"/>
      <c r="H72" s="31"/>
      <c r="I72" s="31"/>
      <c r="J72" s="31"/>
      <c r="K72" s="31"/>
      <c r="L72" s="31"/>
      <c r="M72" s="31"/>
      <c r="N72" s="31"/>
      <c r="O72" s="31"/>
      <c r="P72" s="31"/>
      <c r="Q72" s="31"/>
      <c r="R72" s="31"/>
      <c r="S72" s="31"/>
      <c r="T72" s="31"/>
      <c r="U72" s="31"/>
    </row>
    <row r="73" spans="1:21" ht="12.75" customHeight="1" x14ac:dyDescent="0.25">
      <c r="A73" s="63"/>
      <c r="B73" s="64" t="s">
        <v>2573</v>
      </c>
      <c r="C73" s="139" t="s">
        <v>2609</v>
      </c>
      <c r="D73" s="199">
        <v>0</v>
      </c>
      <c r="E73" s="31"/>
      <c r="F73" s="31"/>
      <c r="G73" s="31"/>
      <c r="H73" s="31"/>
      <c r="I73" s="31"/>
      <c r="J73" s="31"/>
      <c r="K73" s="31"/>
      <c r="L73" s="31"/>
      <c r="M73" s="31"/>
      <c r="N73" s="31"/>
      <c r="O73" s="31"/>
      <c r="P73" s="31"/>
      <c r="Q73" s="31"/>
      <c r="R73" s="31"/>
      <c r="S73" s="31"/>
      <c r="T73" s="31"/>
      <c r="U73" s="31"/>
    </row>
    <row r="74" spans="1:21" ht="12.75" customHeight="1" x14ac:dyDescent="0.25">
      <c r="A74" s="63"/>
      <c r="B74" s="64" t="s">
        <v>2575</v>
      </c>
      <c r="C74" s="139" t="s">
        <v>2610</v>
      </c>
      <c r="D74" s="199">
        <v>14235.12</v>
      </c>
      <c r="E74" s="31"/>
      <c r="F74" s="31"/>
      <c r="G74" s="31"/>
      <c r="H74" s="31"/>
      <c r="I74" s="31"/>
      <c r="J74" s="31"/>
      <c r="K74" s="31"/>
      <c r="L74" s="31"/>
      <c r="M74" s="31"/>
      <c r="N74" s="31"/>
      <c r="O74" s="31"/>
      <c r="P74" s="31"/>
      <c r="Q74" s="31"/>
      <c r="R74" s="31"/>
      <c r="S74" s="31"/>
      <c r="T74" s="31"/>
      <c r="U74" s="31"/>
    </row>
    <row r="75" spans="1:21" ht="12.75" customHeight="1" x14ac:dyDescent="0.25">
      <c r="A75" s="63"/>
      <c r="B75" s="64" t="s">
        <v>2577</v>
      </c>
      <c r="C75" s="139" t="s">
        <v>2611</v>
      </c>
      <c r="D75" s="199">
        <v>0</v>
      </c>
      <c r="E75" s="31"/>
      <c r="F75" s="31"/>
      <c r="G75" s="31"/>
      <c r="H75" s="31"/>
      <c r="I75" s="31"/>
      <c r="J75" s="31"/>
      <c r="K75" s="31"/>
      <c r="L75" s="31"/>
      <c r="M75" s="31"/>
      <c r="N75" s="31"/>
      <c r="O75" s="31"/>
      <c r="P75" s="31"/>
      <c r="Q75" s="31"/>
      <c r="R75" s="31"/>
      <c r="S75" s="31"/>
      <c r="T75" s="31"/>
      <c r="U75" s="31"/>
    </row>
    <row r="76" spans="1:21" ht="12.75" customHeight="1" x14ac:dyDescent="0.25">
      <c r="A76" s="63"/>
      <c r="B76" s="64" t="s">
        <v>2579</v>
      </c>
      <c r="C76" s="139" t="s">
        <v>2612</v>
      </c>
      <c r="D76" s="199">
        <v>0</v>
      </c>
      <c r="E76" s="31"/>
      <c r="F76" s="31"/>
      <c r="G76" s="31"/>
      <c r="H76" s="31"/>
      <c r="I76" s="31"/>
      <c r="J76" s="31"/>
      <c r="K76" s="31"/>
      <c r="L76" s="31"/>
      <c r="M76" s="31"/>
      <c r="N76" s="31"/>
      <c r="O76" s="31"/>
      <c r="P76" s="31"/>
      <c r="Q76" s="31"/>
      <c r="R76" s="31"/>
      <c r="S76" s="31"/>
      <c r="T76" s="31"/>
      <c r="U76" s="31"/>
    </row>
    <row r="77" spans="1:21" ht="23" x14ac:dyDescent="0.25">
      <c r="A77" s="88" t="s">
        <v>2512</v>
      </c>
      <c r="B77" s="89" t="s">
        <v>2613</v>
      </c>
      <c r="C77" s="139" t="s">
        <v>2614</v>
      </c>
      <c r="D77" s="34">
        <f>SUM(D78:D81)</f>
        <v>13120.8</v>
      </c>
      <c r="E77" s="31"/>
      <c r="F77" s="31"/>
      <c r="G77" s="31"/>
      <c r="H77" s="31"/>
      <c r="I77" s="31"/>
      <c r="J77" s="31"/>
      <c r="K77" s="31"/>
      <c r="L77" s="31"/>
      <c r="M77" s="31"/>
      <c r="N77" s="31"/>
      <c r="O77" s="31"/>
      <c r="P77" s="31"/>
      <c r="Q77" s="31"/>
      <c r="R77" s="31"/>
      <c r="S77" s="31"/>
      <c r="T77" s="31"/>
      <c r="U77" s="31"/>
    </row>
    <row r="78" spans="1:21" ht="12.75" customHeight="1" x14ac:dyDescent="0.25">
      <c r="A78" s="63"/>
      <c r="B78" s="64" t="s">
        <v>2573</v>
      </c>
      <c r="C78" s="139" t="s">
        <v>2615</v>
      </c>
      <c r="D78" s="199">
        <v>11810.82</v>
      </c>
      <c r="E78" s="31"/>
      <c r="F78" s="31"/>
      <c r="G78" s="31"/>
      <c r="H78" s="31"/>
      <c r="I78" s="31"/>
      <c r="J78" s="31"/>
      <c r="K78" s="31"/>
      <c r="L78" s="31"/>
      <c r="M78" s="31"/>
      <c r="N78" s="31"/>
      <c r="O78" s="31"/>
      <c r="P78" s="31"/>
      <c r="Q78" s="31"/>
      <c r="R78" s="31"/>
      <c r="S78" s="31"/>
      <c r="T78" s="31"/>
      <c r="U78" s="31"/>
    </row>
    <row r="79" spans="1:21" ht="12.75" customHeight="1" x14ac:dyDescent="0.25">
      <c r="A79" s="63"/>
      <c r="B79" s="64" t="s">
        <v>2575</v>
      </c>
      <c r="C79" s="139" t="s">
        <v>2616</v>
      </c>
      <c r="D79" s="199">
        <v>1309.98</v>
      </c>
      <c r="E79" s="31"/>
      <c r="F79" s="31"/>
      <c r="G79" s="31"/>
      <c r="H79" s="31"/>
      <c r="I79" s="31"/>
      <c r="J79" s="31"/>
      <c r="K79" s="31"/>
      <c r="L79" s="31"/>
      <c r="M79" s="31"/>
      <c r="N79" s="31"/>
      <c r="O79" s="31"/>
      <c r="P79" s="31"/>
      <c r="Q79" s="31"/>
      <c r="R79" s="31"/>
      <c r="S79" s="31"/>
      <c r="T79" s="31"/>
      <c r="U79" s="31"/>
    </row>
    <row r="80" spans="1:21" ht="12.75" customHeight="1" x14ac:dyDescent="0.25">
      <c r="A80" s="63"/>
      <c r="B80" s="64" t="s">
        <v>2577</v>
      </c>
      <c r="C80" s="139" t="s">
        <v>2617</v>
      </c>
      <c r="D80" s="199">
        <v>0</v>
      </c>
      <c r="E80" s="31"/>
      <c r="F80" s="31"/>
      <c r="G80" s="31"/>
      <c r="H80" s="31"/>
      <c r="I80" s="31"/>
      <c r="J80" s="31"/>
      <c r="K80" s="31"/>
      <c r="L80" s="31"/>
      <c r="M80" s="31"/>
      <c r="N80" s="31"/>
      <c r="O80" s="31"/>
      <c r="P80" s="31"/>
      <c r="Q80" s="31"/>
      <c r="R80" s="31"/>
      <c r="S80" s="31"/>
      <c r="T80" s="31"/>
      <c r="U80" s="31"/>
    </row>
    <row r="81" spans="1:21" ht="12.75" customHeight="1" x14ac:dyDescent="0.25">
      <c r="A81" s="88"/>
      <c r="B81" s="64" t="s">
        <v>2579</v>
      </c>
      <c r="C81" s="139" t="s">
        <v>2618</v>
      </c>
      <c r="D81" s="199">
        <v>0</v>
      </c>
      <c r="E81" s="31"/>
      <c r="F81" s="31"/>
      <c r="G81" s="31"/>
      <c r="H81" s="31"/>
      <c r="I81" s="31"/>
      <c r="J81" s="31"/>
      <c r="K81" s="31"/>
      <c r="L81" s="31"/>
      <c r="M81" s="31"/>
      <c r="N81" s="31"/>
      <c r="O81" s="31"/>
      <c r="P81" s="31"/>
      <c r="Q81" s="31"/>
      <c r="R81" s="31"/>
      <c r="S81" s="31"/>
      <c r="T81" s="31"/>
      <c r="U81" s="31"/>
    </row>
    <row r="82" spans="1:21" ht="23" x14ac:dyDescent="0.25">
      <c r="A82" s="88" t="s">
        <v>2515</v>
      </c>
      <c r="B82" s="293" t="s">
        <v>2619</v>
      </c>
      <c r="C82" s="139" t="s">
        <v>2620</v>
      </c>
      <c r="D82" s="34">
        <f>SUM(D83:D86)</f>
        <v>3303.43</v>
      </c>
      <c r="E82" s="232"/>
      <c r="F82" s="31"/>
      <c r="G82" s="31"/>
      <c r="H82" s="31"/>
      <c r="I82" s="31"/>
      <c r="J82" s="31"/>
      <c r="K82" s="31"/>
      <c r="L82" s="31"/>
      <c r="M82" s="31"/>
      <c r="N82" s="31"/>
      <c r="O82" s="31"/>
      <c r="P82" s="31"/>
      <c r="Q82" s="31"/>
      <c r="R82" s="31"/>
      <c r="S82" s="31"/>
      <c r="T82" s="31"/>
      <c r="U82" s="31"/>
    </row>
    <row r="83" spans="1:21" ht="12.75" customHeight="1" x14ac:dyDescent="0.25">
      <c r="A83" s="88"/>
      <c r="B83" s="64" t="s">
        <v>2573</v>
      </c>
      <c r="C83" s="139" t="s">
        <v>2621</v>
      </c>
      <c r="D83" s="199">
        <v>0</v>
      </c>
      <c r="E83" s="31"/>
      <c r="F83" s="31"/>
      <c r="G83" s="31"/>
      <c r="H83" s="31"/>
      <c r="I83" s="31"/>
      <c r="J83" s="31"/>
      <c r="K83" s="31"/>
      <c r="L83" s="31"/>
      <c r="M83" s="31"/>
      <c r="N83" s="31"/>
      <c r="O83" s="31"/>
      <c r="P83" s="31"/>
      <c r="Q83" s="31"/>
      <c r="R83" s="31"/>
      <c r="S83" s="31"/>
      <c r="T83" s="31"/>
      <c r="U83" s="31"/>
    </row>
    <row r="84" spans="1:21" ht="12.75" customHeight="1" x14ac:dyDescent="0.25">
      <c r="A84" s="88"/>
      <c r="B84" s="64" t="s">
        <v>2575</v>
      </c>
      <c r="C84" s="139" t="s">
        <v>2622</v>
      </c>
      <c r="D84" s="199">
        <v>3303.43</v>
      </c>
      <c r="E84" s="31"/>
      <c r="F84" s="31"/>
      <c r="G84" s="31"/>
      <c r="H84" s="31"/>
      <c r="I84" s="31"/>
      <c r="J84" s="31"/>
      <c r="K84" s="31"/>
      <c r="L84" s="31"/>
      <c r="M84" s="31"/>
      <c r="N84" s="31"/>
      <c r="O84" s="31"/>
      <c r="P84" s="31"/>
      <c r="Q84" s="31"/>
      <c r="R84" s="31"/>
      <c r="S84" s="31"/>
      <c r="T84" s="31"/>
      <c r="U84" s="31"/>
    </row>
    <row r="85" spans="1:21" ht="12.75" customHeight="1" x14ac:dyDescent="0.25">
      <c r="A85" s="88"/>
      <c r="B85" s="64" t="s">
        <v>2577</v>
      </c>
      <c r="C85" s="139" t="s">
        <v>2623</v>
      </c>
      <c r="D85" s="199">
        <v>0</v>
      </c>
      <c r="E85" s="31"/>
      <c r="F85" s="31"/>
      <c r="G85" s="31"/>
      <c r="H85" s="31"/>
      <c r="I85" s="31"/>
      <c r="J85" s="31"/>
      <c r="K85" s="31"/>
      <c r="L85" s="31"/>
      <c r="M85" s="31"/>
      <c r="N85" s="31"/>
      <c r="O85" s="31"/>
      <c r="P85" s="31"/>
      <c r="Q85" s="31"/>
      <c r="R85" s="31"/>
      <c r="S85" s="31"/>
      <c r="T85" s="31"/>
      <c r="U85" s="31"/>
    </row>
    <row r="86" spans="1:21" ht="12.75" customHeight="1" x14ac:dyDescent="0.25">
      <c r="A86" s="88"/>
      <c r="B86" s="64" t="s">
        <v>2579</v>
      </c>
      <c r="C86" s="139" t="s">
        <v>2624</v>
      </c>
      <c r="D86" s="199">
        <v>0</v>
      </c>
      <c r="E86" s="31"/>
      <c r="F86" s="31"/>
      <c r="G86" s="31"/>
      <c r="H86" s="31"/>
      <c r="I86" s="31"/>
      <c r="J86" s="31"/>
      <c r="K86" s="31"/>
      <c r="L86" s="31"/>
      <c r="M86" s="31"/>
      <c r="N86" s="31"/>
      <c r="O86" s="31"/>
      <c r="P86" s="31"/>
      <c r="Q86" s="31"/>
      <c r="R86" s="31"/>
      <c r="S86" s="31"/>
      <c r="T86" s="31"/>
      <c r="U86" s="31"/>
    </row>
    <row r="87" spans="1:21" ht="12.75" customHeight="1" x14ac:dyDescent="0.25">
      <c r="A87" s="88" t="s">
        <v>2518</v>
      </c>
      <c r="B87" s="155" t="s">
        <v>2625</v>
      </c>
      <c r="C87" s="139" t="s">
        <v>2626</v>
      </c>
      <c r="D87" s="34">
        <f>SUM(D88:D91)</f>
        <v>5219.42</v>
      </c>
      <c r="E87" s="31"/>
      <c r="F87" s="31"/>
      <c r="G87" s="31"/>
      <c r="H87" s="31"/>
      <c r="I87" s="31"/>
      <c r="J87" s="31"/>
      <c r="K87" s="31"/>
      <c r="L87" s="31"/>
      <c r="M87" s="31"/>
      <c r="N87" s="31"/>
      <c r="O87" s="31"/>
      <c r="P87" s="31"/>
      <c r="Q87" s="31"/>
      <c r="R87" s="31"/>
      <c r="S87" s="31"/>
      <c r="T87" s="31"/>
      <c r="U87" s="31"/>
    </row>
    <row r="88" spans="1:21" ht="12.75" customHeight="1" x14ac:dyDescent="0.25">
      <c r="A88" s="88"/>
      <c r="B88" s="64" t="s">
        <v>2573</v>
      </c>
      <c r="C88" s="139" t="s">
        <v>2627</v>
      </c>
      <c r="D88" s="199">
        <v>0</v>
      </c>
      <c r="E88" s="31"/>
      <c r="F88" s="31"/>
      <c r="G88" s="31"/>
      <c r="H88" s="31"/>
      <c r="I88" s="31"/>
      <c r="J88" s="31"/>
      <c r="K88" s="31"/>
      <c r="L88" s="31"/>
      <c r="M88" s="31"/>
      <c r="N88" s="31"/>
      <c r="O88" s="31"/>
      <c r="P88" s="31"/>
      <c r="Q88" s="31"/>
      <c r="R88" s="31"/>
      <c r="S88" s="31"/>
      <c r="T88" s="31"/>
      <c r="U88" s="31"/>
    </row>
    <row r="89" spans="1:21" ht="12.75" customHeight="1" x14ac:dyDescent="0.25">
      <c r="A89" s="88"/>
      <c r="B89" s="64" t="s">
        <v>2575</v>
      </c>
      <c r="C89" s="139" t="s">
        <v>2628</v>
      </c>
      <c r="D89" s="199">
        <v>5219.42</v>
      </c>
      <c r="E89" s="31"/>
      <c r="F89" s="31"/>
      <c r="G89" s="31"/>
      <c r="H89" s="31"/>
      <c r="I89" s="31"/>
      <c r="J89" s="31"/>
      <c r="K89" s="31"/>
      <c r="L89" s="31"/>
      <c r="M89" s="31"/>
      <c r="N89" s="31"/>
      <c r="O89" s="31"/>
      <c r="P89" s="31"/>
      <c r="Q89" s="31"/>
      <c r="R89" s="31"/>
      <c r="S89" s="31"/>
      <c r="T89" s="31"/>
      <c r="U89" s="31"/>
    </row>
    <row r="90" spans="1:21" ht="12.75" customHeight="1" x14ac:dyDescent="0.25">
      <c r="A90" s="88"/>
      <c r="B90" s="64" t="s">
        <v>2577</v>
      </c>
      <c r="C90" s="139" t="s">
        <v>2629</v>
      </c>
      <c r="D90" s="199">
        <v>0</v>
      </c>
      <c r="E90" s="31"/>
      <c r="F90" s="31"/>
      <c r="G90" s="31"/>
      <c r="H90" s="31"/>
      <c r="I90" s="31"/>
      <c r="J90" s="31"/>
      <c r="K90" s="31"/>
      <c r="L90" s="31"/>
      <c r="M90" s="31"/>
      <c r="N90" s="31"/>
      <c r="O90" s="31"/>
      <c r="P90" s="31"/>
      <c r="Q90" s="31"/>
      <c r="R90" s="31"/>
      <c r="S90" s="31"/>
      <c r="T90" s="31"/>
      <c r="U90" s="31"/>
    </row>
    <row r="91" spans="1:21" ht="12.75" customHeight="1" x14ac:dyDescent="0.25">
      <c r="A91" s="88"/>
      <c r="B91" s="64" t="s">
        <v>2579</v>
      </c>
      <c r="C91" s="139" t="s">
        <v>2630</v>
      </c>
      <c r="D91" s="199">
        <v>0</v>
      </c>
      <c r="E91" s="31"/>
      <c r="F91" s="31"/>
      <c r="G91" s="31"/>
      <c r="H91" s="31"/>
      <c r="I91" s="31"/>
      <c r="J91" s="31"/>
      <c r="K91" s="31"/>
      <c r="L91" s="31"/>
      <c r="M91" s="31"/>
      <c r="N91" s="31"/>
      <c r="O91" s="31"/>
      <c r="P91" s="31"/>
      <c r="Q91" s="31"/>
      <c r="R91" s="31"/>
      <c r="S91" s="31"/>
      <c r="T91" s="31"/>
      <c r="U91" s="31"/>
    </row>
    <row r="92" spans="1:21" ht="12.75" customHeight="1" x14ac:dyDescent="0.25">
      <c r="A92" s="88" t="s">
        <v>2521</v>
      </c>
      <c r="B92" s="89" t="s">
        <v>2631</v>
      </c>
      <c r="C92" s="139" t="s">
        <v>2632</v>
      </c>
      <c r="D92" s="34">
        <f>SUM(D93:D96)</f>
        <v>34401.49</v>
      </c>
      <c r="E92" s="31"/>
      <c r="F92" s="31"/>
      <c r="G92" s="31"/>
      <c r="H92" s="31"/>
      <c r="I92" s="31"/>
      <c r="J92" s="31"/>
      <c r="K92" s="31"/>
      <c r="L92" s="31"/>
      <c r="M92" s="31"/>
      <c r="N92" s="31"/>
      <c r="O92" s="31"/>
      <c r="P92" s="31"/>
      <c r="Q92" s="31"/>
      <c r="R92" s="31"/>
      <c r="S92" s="31"/>
      <c r="T92" s="31"/>
      <c r="U92" s="31"/>
    </row>
    <row r="93" spans="1:21" ht="12.75" customHeight="1" x14ac:dyDescent="0.25">
      <c r="A93" s="88"/>
      <c r="B93" s="64" t="s">
        <v>2573</v>
      </c>
      <c r="C93" s="139" t="s">
        <v>2633</v>
      </c>
      <c r="D93" s="199">
        <v>24581.59</v>
      </c>
      <c r="E93" s="31"/>
      <c r="F93" s="31"/>
      <c r="G93" s="31"/>
      <c r="H93" s="31"/>
      <c r="I93" s="31"/>
      <c r="J93" s="31"/>
      <c r="K93" s="31"/>
      <c r="L93" s="31"/>
      <c r="M93" s="31"/>
      <c r="N93" s="31"/>
      <c r="O93" s="31"/>
      <c r="P93" s="31"/>
      <c r="Q93" s="31"/>
      <c r="R93" s="31"/>
      <c r="S93" s="31"/>
      <c r="T93" s="31"/>
      <c r="U93" s="31"/>
    </row>
    <row r="94" spans="1:21" ht="12.75" customHeight="1" x14ac:dyDescent="0.25">
      <c r="A94" s="88"/>
      <c r="B94" s="64" t="s">
        <v>2575</v>
      </c>
      <c r="C94" s="139" t="s">
        <v>2634</v>
      </c>
      <c r="D94" s="199">
        <v>9819.9</v>
      </c>
      <c r="E94" s="31"/>
      <c r="F94" s="31"/>
      <c r="G94" s="31"/>
      <c r="H94" s="31"/>
      <c r="I94" s="31"/>
      <c r="J94" s="31"/>
      <c r="K94" s="31"/>
      <c r="L94" s="31"/>
      <c r="M94" s="31"/>
      <c r="N94" s="31"/>
      <c r="O94" s="31"/>
      <c r="P94" s="31"/>
      <c r="Q94" s="31"/>
      <c r="R94" s="31"/>
      <c r="S94" s="31"/>
      <c r="T94" s="31"/>
      <c r="U94" s="31"/>
    </row>
    <row r="95" spans="1:21" ht="12.75" customHeight="1" x14ac:dyDescent="0.25">
      <c r="A95" s="63"/>
      <c r="B95" s="64" t="s">
        <v>2577</v>
      </c>
      <c r="C95" s="139" t="s">
        <v>2635</v>
      </c>
      <c r="D95" s="199">
        <v>0</v>
      </c>
      <c r="E95" s="31"/>
      <c r="F95" s="31"/>
      <c r="G95" s="31"/>
      <c r="H95" s="31"/>
      <c r="I95" s="31"/>
      <c r="J95" s="31"/>
      <c r="K95" s="31"/>
      <c r="L95" s="31"/>
      <c r="M95" s="31"/>
      <c r="N95" s="31"/>
      <c r="O95" s="31"/>
      <c r="P95" s="31"/>
      <c r="Q95" s="31"/>
      <c r="R95" s="31"/>
      <c r="S95" s="31"/>
      <c r="T95" s="31"/>
      <c r="U95" s="31"/>
    </row>
    <row r="96" spans="1:21" ht="12.75" customHeight="1" x14ac:dyDescent="0.25">
      <c r="A96" s="63"/>
      <c r="B96" s="64" t="s">
        <v>2579</v>
      </c>
      <c r="C96" s="139" t="s">
        <v>2636</v>
      </c>
      <c r="D96" s="199">
        <v>0</v>
      </c>
      <c r="E96" s="31"/>
      <c r="F96" s="31"/>
      <c r="G96" s="31"/>
      <c r="H96" s="31"/>
      <c r="I96" s="31"/>
      <c r="J96" s="31"/>
      <c r="K96" s="31"/>
      <c r="L96" s="31"/>
      <c r="M96" s="31"/>
      <c r="N96" s="31"/>
      <c r="O96" s="31"/>
      <c r="P96" s="31"/>
      <c r="Q96" s="31"/>
      <c r="R96" s="31"/>
      <c r="S96" s="31"/>
      <c r="T96" s="31"/>
      <c r="U96" s="31"/>
    </row>
    <row r="97" spans="1:21" ht="34.5" x14ac:dyDescent="0.25">
      <c r="A97" s="88" t="s">
        <v>2524</v>
      </c>
      <c r="B97" s="89" t="s">
        <v>2637</v>
      </c>
      <c r="C97" s="139" t="s">
        <v>2638</v>
      </c>
      <c r="D97" s="34">
        <f>SUM(D98:D102)</f>
        <v>1061.54</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2527</v>
      </c>
      <c r="C98" s="139" t="s">
        <v>2639</v>
      </c>
      <c r="D98" s="199">
        <v>0</v>
      </c>
      <c r="E98" s="31"/>
      <c r="F98" s="31"/>
      <c r="G98" s="31"/>
      <c r="H98" s="31"/>
      <c r="I98" s="31"/>
      <c r="J98" s="31"/>
      <c r="K98" s="31"/>
      <c r="L98" s="31"/>
      <c r="M98" s="31"/>
      <c r="N98" s="31"/>
      <c r="O98" s="31"/>
      <c r="P98" s="31"/>
      <c r="Q98" s="31"/>
      <c r="R98" s="31"/>
      <c r="S98" s="31"/>
      <c r="T98" s="31"/>
      <c r="U98" s="31"/>
    </row>
    <row r="99" spans="1:21" ht="12.75" customHeight="1" x14ac:dyDescent="0.25">
      <c r="A99" s="63" t="s">
        <v>2529</v>
      </c>
      <c r="B99" s="64" t="s">
        <v>2530</v>
      </c>
      <c r="C99" s="139" t="s">
        <v>2640</v>
      </c>
      <c r="D99" s="199">
        <v>0</v>
      </c>
      <c r="E99" s="31"/>
      <c r="F99" s="31"/>
      <c r="G99" s="31"/>
      <c r="H99" s="31"/>
      <c r="I99" s="31"/>
      <c r="J99" s="31"/>
      <c r="K99" s="31"/>
      <c r="L99" s="31"/>
      <c r="M99" s="31"/>
      <c r="N99" s="31"/>
      <c r="O99" s="31"/>
      <c r="P99" s="31"/>
      <c r="Q99" s="31"/>
      <c r="R99" s="31"/>
      <c r="S99" s="31"/>
      <c r="T99" s="31"/>
      <c r="U99" s="31"/>
    </row>
    <row r="100" spans="1:21" ht="12.75" customHeight="1" x14ac:dyDescent="0.25">
      <c r="A100" s="63" t="s">
        <v>2532</v>
      </c>
      <c r="B100" s="64" t="s">
        <v>2533</v>
      </c>
      <c r="C100" s="139" t="s">
        <v>2641</v>
      </c>
      <c r="D100" s="199">
        <v>0</v>
      </c>
      <c r="E100" s="31"/>
      <c r="F100" s="31"/>
      <c r="G100" s="31"/>
      <c r="H100" s="31"/>
      <c r="I100" s="31"/>
      <c r="J100" s="31"/>
      <c r="K100" s="31"/>
      <c r="L100" s="31"/>
      <c r="M100" s="31"/>
      <c r="N100" s="31"/>
      <c r="O100" s="31"/>
      <c r="P100" s="31"/>
      <c r="Q100" s="31"/>
      <c r="R100" s="31"/>
      <c r="S100" s="31"/>
      <c r="T100" s="31"/>
      <c r="U100" s="31"/>
    </row>
    <row r="101" spans="1:21" ht="23" x14ac:dyDescent="0.25">
      <c r="A101" s="63" t="s">
        <v>2563</v>
      </c>
      <c r="B101" s="64" t="s">
        <v>2536</v>
      </c>
      <c r="C101" s="139" t="s">
        <v>2642</v>
      </c>
      <c r="D101" s="199">
        <v>1061.54</v>
      </c>
      <c r="E101" s="31"/>
      <c r="F101" s="31"/>
      <c r="G101" s="31"/>
      <c r="H101" s="31"/>
      <c r="I101" s="31"/>
      <c r="J101" s="31"/>
      <c r="K101" s="31"/>
      <c r="L101" s="31"/>
      <c r="M101" s="31"/>
      <c r="N101" s="31"/>
      <c r="O101" s="31"/>
      <c r="P101" s="31"/>
      <c r="Q101" s="31"/>
      <c r="R101" s="31"/>
      <c r="S101" s="31"/>
      <c r="T101" s="31"/>
      <c r="U101" s="31"/>
    </row>
    <row r="102" spans="1:21" ht="23" x14ac:dyDescent="0.25">
      <c r="A102" s="63" t="s">
        <v>2538</v>
      </c>
      <c r="B102" s="64" t="s">
        <v>2539</v>
      </c>
      <c r="C102" s="139" t="s">
        <v>2643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2541</v>
      </c>
      <c r="B103" s="292" t="s">
        <v>2542</v>
      </c>
      <c r="C103" s="292" t="s">
        <v>2644</v>
      </c>
      <c r="D103" s="283">
        <v>2319.1799999999998</v>
      </c>
      <c r="E103" s="232"/>
      <c r="F103" s="31"/>
      <c r="G103" s="31"/>
      <c r="H103" s="31"/>
      <c r="I103" s="31"/>
      <c r="J103" s="31"/>
      <c r="K103" s="31"/>
      <c r="L103" s="31"/>
      <c r="M103" s="31"/>
      <c r="N103" s="31"/>
      <c r="O103" s="31"/>
      <c r="P103" s="31"/>
      <c r="Q103" s="31"/>
      <c r="R103" s="31"/>
      <c r="S103" s="31"/>
      <c r="T103" s="31"/>
      <c r="U103" s="31"/>
    </row>
    <row r="104" spans="1:21" ht="23" x14ac:dyDescent="0.25">
      <c r="A104" s="88"/>
      <c r="B104" s="134" t="s">
        <v>2645</v>
      </c>
      <c r="C104" s="139" t="s">
        <v>2646</v>
      </c>
      <c r="D104" s="34">
        <f>SUM(D105:D109)</f>
        <v>64964.39</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2492</v>
      </c>
      <c r="C105" s="139" t="s">
        <v>2647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2494</v>
      </c>
      <c r="B106" s="64" t="s">
        <v>2648</v>
      </c>
      <c r="C106" s="139" t="s">
        <v>2649</v>
      </c>
      <c r="D106" s="199">
        <v>64964.39</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2521</v>
      </c>
      <c r="B107" s="64" t="s">
        <v>2522</v>
      </c>
      <c r="C107" s="139" t="s">
        <v>2650</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2524</v>
      </c>
      <c r="B108" s="64" t="s">
        <v>2651</v>
      </c>
      <c r="C108" s="139" t="s">
        <v>2652</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2541</v>
      </c>
      <c r="B109" s="74" t="s">
        <v>2542</v>
      </c>
      <c r="C109" s="290" t="s">
        <v>2653</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45" zoomScaleNormal="100" zoomScaleSheetLayoutView="100" workbookViewId="0">
      <selection activeCell="C229" sqref="C229"/>
    </sheetView>
  </sheetViews>
  <sheetFormatPr defaultColWidth="14.453125" defaultRowHeight="15" customHeight="1" x14ac:dyDescent="0.25"/>
  <cols>
    <col min="1" max="1" width="4.453125" style="41" customWidth="1"/>
    <col min="2" max="2" width="9.26953125" style="41" customWidth="1"/>
    <col min="3" max="3" width="110.81640625" style="41" customWidth="1"/>
    <col min="4" max="16" width="7.7265625" style="41" hidden="1" customWidth="1"/>
    <col min="17" max="17" width="25" style="41" hidden="1" customWidth="1"/>
    <col min="18" max="22" width="14.453125" style="41" customWidth="1"/>
    <col min="23" max="16384" width="14.453125" style="41"/>
  </cols>
  <sheetData>
    <row r="1" spans="1:17" ht="12.75" hidden="1" customHeight="1" x14ac:dyDescent="0.25">
      <c r="A1" s="390" t="s">
        <v>2133</v>
      </c>
      <c r="B1" s="388"/>
      <c r="C1" s="388"/>
      <c r="D1" s="388"/>
      <c r="E1" s="51" t="s">
        <v>2134</v>
      </c>
      <c r="F1" s="51"/>
      <c r="G1" s="51"/>
      <c r="H1" s="51"/>
      <c r="I1" s="51"/>
      <c r="J1" s="51"/>
      <c r="K1" s="51"/>
      <c r="L1" s="51"/>
      <c r="M1" s="51"/>
      <c r="N1" s="51"/>
      <c r="O1" s="51"/>
      <c r="P1" s="51"/>
    </row>
    <row r="2" spans="1:17" ht="37.5" customHeight="1" x14ac:dyDescent="0.25">
      <c r="A2" s="390" t="s">
        <v>2135</v>
      </c>
      <c r="B2" s="388"/>
      <c r="C2" s="388"/>
      <c r="D2" s="388"/>
      <c r="E2" s="50" t="s">
        <v>2135</v>
      </c>
      <c r="F2" s="50" t="s">
        <v>2136</v>
      </c>
      <c r="G2" s="50" t="s">
        <v>2137</v>
      </c>
      <c r="H2" s="50" t="s">
        <v>2137</v>
      </c>
      <c r="I2" s="50" t="s">
        <v>2138</v>
      </c>
      <c r="J2" s="50" t="s">
        <v>1987</v>
      </c>
      <c r="K2" s="50" t="s">
        <v>2139</v>
      </c>
      <c r="L2" s="50" t="s">
        <v>1992</v>
      </c>
      <c r="M2" s="50" t="s">
        <v>2140</v>
      </c>
      <c r="N2" s="50" t="s">
        <v>2141</v>
      </c>
      <c r="O2" s="50" t="s">
        <v>2142</v>
      </c>
      <c r="Q2" s="301"/>
    </row>
    <row r="3" spans="1:17" ht="29.25" customHeight="1" x14ac:dyDescent="0.25">
      <c r="A3" s="97" t="s">
        <v>2143</v>
      </c>
      <c r="B3" s="98" t="s">
        <v>2144</v>
      </c>
      <c r="C3" s="99" t="s">
        <v>2145</v>
      </c>
      <c r="D3" s="95"/>
      <c r="E3" s="96">
        <f>E4+E14+E23+E298+E341+E344+E346</f>
        <v>0</v>
      </c>
      <c r="F3" s="96">
        <f>F4+F14+F23+F298+F341+F344+F346</f>
        <v>8</v>
      </c>
      <c r="G3" s="96">
        <f>IF(RefStr!C13&lt;&gt;"",INT(VALUE(MID(RefStr!C13,1,4))),0)</f>
        <v>2026</v>
      </c>
      <c r="H3" s="100">
        <f>IF(RefStr!C13&lt;&gt;"",INT(VALUE(MID(RefStr!C13,6,2))),0)</f>
        <v>3</v>
      </c>
      <c r="I3" s="101">
        <f>RefStr!C10*1</f>
        <v>22</v>
      </c>
      <c r="J3" s="102" t="str">
        <f>RefStr!H7</f>
        <v>DA</v>
      </c>
      <c r="K3" s="100" t="str">
        <f>RefStr!H9</f>
        <v>NE</v>
      </c>
      <c r="L3" s="100" t="str">
        <f>RefStr!H10</f>
        <v>NE</v>
      </c>
      <c r="M3" s="100" t="str">
        <f>RefStr!H8</f>
        <v>NE</v>
      </c>
      <c r="N3" s="100" t="str">
        <f>RefStr!H11</f>
        <v>DA</v>
      </c>
      <c r="O3" s="103">
        <f>RefStr!C6</f>
        <v>36047</v>
      </c>
      <c r="P3" s="51"/>
    </row>
    <row r="4" spans="1:17" ht="19.5" customHeight="1" x14ac:dyDescent="0.25">
      <c r="A4" s="394" t="s">
        <v>2146</v>
      </c>
      <c r="B4" s="395"/>
      <c r="C4" s="396"/>
      <c r="D4" s="95"/>
      <c r="E4" s="51">
        <f>SUM(E5:E13)</f>
        <v>0</v>
      </c>
      <c r="F4" s="51">
        <f>SUM(F5:F13)</f>
        <v>0</v>
      </c>
      <c r="G4" s="51"/>
      <c r="H4" s="51"/>
      <c r="I4" s="104" t="s">
        <v>2147</v>
      </c>
      <c r="J4" s="104" t="s">
        <v>2148</v>
      </c>
      <c r="K4" s="104" t="s">
        <v>2149</v>
      </c>
      <c r="L4" s="51"/>
      <c r="M4" s="51"/>
      <c r="N4" s="51"/>
      <c r="O4" s="51"/>
      <c r="P4" s="51"/>
    </row>
    <row r="5" spans="1:17" ht="63.75" customHeight="1" x14ac:dyDescent="0.25">
      <c r="A5" s="105">
        <v>1</v>
      </c>
      <c r="B5" s="106" t="str">
        <f t="shared" ref="B5:B13" si="0">IF(E5=1,"Pogreška",IF(F5=1,"Provjera","O.K."))</f>
        <v>O.K.</v>
      </c>
      <c r="C5" s="246" t="s">
        <v>2150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2151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2152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2153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2154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2155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2156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2157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2158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397" t="s">
        <v>1998</v>
      </c>
      <c r="B14" s="392"/>
      <c r="C14" s="393"/>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2159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2160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2161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2162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2163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IF(E20=1,"Pogreška",IF(F20=1,"Provjera","O.K."))</f>
        <v>O.K.</v>
      </c>
      <c r="C20" s="136" t="s">
        <v>2164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5" customHeight="1" x14ac:dyDescent="0.25">
      <c r="A21" s="105">
        <v>7</v>
      </c>
      <c r="B21" s="106" t="str">
        <f>IF(E21=1,"Pogreška",IF(F21=1,"Provjera","O.K."))</f>
        <v>O.K.</v>
      </c>
      <c r="C21" s="136" t="s">
        <v>2165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5">
      <c r="A22" s="105">
        <v>8</v>
      </c>
      <c r="B22" s="106" t="str">
        <f>IF(E22=1,"Pogreška",IF(F22=1,"Provjera","O.K."))</f>
        <v>O.K.</v>
      </c>
      <c r="C22" s="136" t="s">
        <v>2166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391" t="s">
        <v>2167</v>
      </c>
      <c r="B23" s="392"/>
      <c r="C23" s="393"/>
      <c r="D23" s="95"/>
      <c r="E23" s="51">
        <f>SUM(E24:E297)</f>
        <v>0</v>
      </c>
      <c r="F23" s="51">
        <f>SUM(F24:F297)</f>
        <v>8</v>
      </c>
      <c r="G23" s="51"/>
      <c r="H23" s="51"/>
      <c r="I23" s="51"/>
      <c r="J23" s="51"/>
      <c r="K23" s="51"/>
      <c r="L23" s="51"/>
      <c r="M23" s="51"/>
      <c r="N23" s="51"/>
      <c r="O23" s="51"/>
      <c r="P23" s="51"/>
    </row>
    <row r="24" spans="1:16" ht="20" x14ac:dyDescent="0.25">
      <c r="A24" s="105">
        <v>1</v>
      </c>
      <c r="B24" s="106" t="str">
        <f>IF(E24=1,"Pogreška",IF(F24=1,"Provjera","O.K."))</f>
        <v>O.K.</v>
      </c>
      <c r="C24" s="136" t="s">
        <v>2168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2169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2170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2171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2172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2173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2174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2175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2176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2177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2178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2179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2180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2181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2182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2183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2184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2185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2186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2187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2188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2189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2190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2191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5">
      <c r="A48" s="105">
        <v>17</v>
      </c>
      <c r="B48" s="106" t="str">
        <f t="shared" ref="B48:B107" si="8">IF(E48=1,"Pogreška",IF(F48=1,"Provjera","O.K."))</f>
        <v>O.K.</v>
      </c>
      <c r="C48" s="92" t="s">
        <v>2192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2193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2194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2195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2196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2197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2198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2199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2200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2201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2202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2203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2204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2205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2206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2207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2208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2209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2210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2211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2212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2213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2214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2215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2216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2217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2218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2219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2220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2221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2222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2223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2224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2225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2226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2227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2228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2229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2230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2231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2232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2233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2234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2235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2236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2237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2238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2239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2240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2241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2242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2243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2244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2245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2246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2247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2248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2249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2250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2251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2252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2253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2254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2255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2256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2257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2258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2259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2260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2261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2262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2263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2264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2265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2266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2267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2268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2269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2270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2271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2272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2273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2274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2275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2276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2277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2278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2279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2280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2281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2282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2283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2284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2285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2286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2287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2288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2289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2290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2291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2292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2293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2294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2295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2296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2297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2298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2299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2300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2301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2302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2303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2304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2305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2306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2307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2308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2309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2310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2311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2312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2313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2314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2315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2316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2317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2318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2319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2320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2321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2322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2323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2324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2325</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2326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2327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2328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2329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2330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2331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2332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2333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2334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2335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2336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2337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2338</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2339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2340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2341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2342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2343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2344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2345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2346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2347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2348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2349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2350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2351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2352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2353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2354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2355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2356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2357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2358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2359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2360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2361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2362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2363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2364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2365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2366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2367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2368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2369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2370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2371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2372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O.K.</v>
      </c>
      <c r="C229" s="91" t="s">
        <v>2373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5">
      <c r="A230" s="105">
        <v>270</v>
      </c>
      <c r="B230" s="106" t="str">
        <f t="shared" si="16"/>
        <v>O.K.</v>
      </c>
      <c r="C230" s="91" t="s">
        <v>2374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O.K.</v>
      </c>
      <c r="C231" s="91" t="s">
        <v>2375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Provjera</v>
      </c>
      <c r="C232" s="91" t="s">
        <v>2376</v>
      </c>
      <c r="D232" s="258"/>
      <c r="E232" s="259">
        <f>MAX(G232:K232)</f>
        <v>0</v>
      </c>
      <c r="F232" s="259">
        <f>MAX(L232:O232)</f>
        <v>1</v>
      </c>
      <c r="G232" s="259"/>
      <c r="H232" s="259"/>
      <c r="I232" s="259"/>
      <c r="J232" s="259"/>
      <c r="K232" s="259"/>
      <c r="L232" s="259">
        <f>IF(AND('PR-RAS'!D93&gt;0,'PR-RAS'!D711=0),1,0)</f>
        <v>1</v>
      </c>
      <c r="M232" s="259">
        <f>IF(AND('PR-RAS'!E93&gt;0,'PR-RAS'!E711=0),1,0)</f>
        <v>0</v>
      </c>
      <c r="N232" s="259"/>
      <c r="O232" s="259"/>
      <c r="P232" s="259"/>
    </row>
    <row r="233" spans="1:16" ht="30" customHeight="1" x14ac:dyDescent="0.25">
      <c r="A233" s="105">
        <v>272</v>
      </c>
      <c r="B233" s="106" t="str">
        <f t="shared" si="16"/>
        <v>O.K.</v>
      </c>
      <c r="C233" s="91" t="s">
        <v>2377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5">
      <c r="A234" s="105">
        <v>273</v>
      </c>
      <c r="B234" s="106" t="str">
        <f t="shared" si="16"/>
        <v>O.K.</v>
      </c>
      <c r="C234" s="91" t="s">
        <v>2378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Provjera</v>
      </c>
      <c r="C235" s="91" t="s">
        <v>2379</v>
      </c>
      <c r="D235" s="95"/>
      <c r="E235" s="51">
        <f>MAX(G235:K235)</f>
        <v>0</v>
      </c>
      <c r="F235" s="51">
        <f>MAX(L235:O235)</f>
        <v>1</v>
      </c>
      <c r="G235" s="51"/>
      <c r="H235" s="51"/>
      <c r="I235" s="51"/>
      <c r="J235" s="51"/>
      <c r="K235" s="51"/>
      <c r="L235" s="51">
        <f>IF(AND('PR-RAS'!D111&gt;0,'PR-RAS'!D722=0),1,0)</f>
        <v>1</v>
      </c>
      <c r="M235" s="51">
        <f>IF(AND('PR-RAS'!E111&gt;0,'PR-RAS'!E722=0),1,0)</f>
        <v>1</v>
      </c>
      <c r="N235" s="51"/>
      <c r="O235" s="51"/>
      <c r="P235" s="51"/>
    </row>
    <row r="236" spans="1:16" ht="60.65" customHeight="1" x14ac:dyDescent="0.25">
      <c r="A236" s="105">
        <v>179</v>
      </c>
      <c r="B236" s="106" t="str">
        <f t="shared" si="16"/>
        <v>Provjera</v>
      </c>
      <c r="C236" s="91" t="s">
        <v>2380</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5">
      <c r="A237" s="105">
        <v>180</v>
      </c>
      <c r="B237" s="106" t="str">
        <f t="shared" si="16"/>
        <v>Provjera</v>
      </c>
      <c r="C237" s="91" t="s">
        <v>2381</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5">
      <c r="A238" s="105">
        <v>181</v>
      </c>
      <c r="B238" s="106" t="str">
        <f t="shared" si="16"/>
        <v>O.K.</v>
      </c>
      <c r="C238" s="91" t="s">
        <v>2382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5">
      <c r="A239" s="105">
        <v>182</v>
      </c>
      <c r="B239" s="106" t="str">
        <f t="shared" si="16"/>
        <v>O.K.</v>
      </c>
      <c r="C239" s="91" t="s">
        <v>2383</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5">
      <c r="A240" s="105">
        <v>183</v>
      </c>
      <c r="B240" s="106" t="str">
        <f t="shared" si="16"/>
        <v>Provjera</v>
      </c>
      <c r="C240" s="91" t="s">
        <v>2384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5">
      <c r="A241" s="105">
        <v>184</v>
      </c>
      <c r="B241" s="106" t="str">
        <f t="shared" si="16"/>
        <v>O.K.</v>
      </c>
      <c r="C241" s="91" t="s">
        <v>2385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O.K.</v>
      </c>
      <c r="C242" s="91" t="s">
        <v>2386</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5">
      <c r="A243" s="105">
        <v>275</v>
      </c>
      <c r="B243" s="106" t="str">
        <f t="shared" si="16"/>
        <v>Provjera</v>
      </c>
      <c r="C243" s="91" t="s">
        <v>2387</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5">
      <c r="A244" s="105">
        <v>276</v>
      </c>
      <c r="B244" s="106" t="str">
        <f t="shared" si="16"/>
        <v>Provjera</v>
      </c>
      <c r="C244" s="91" t="s">
        <v>2388</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5">
      <c r="A245" s="105">
        <v>186</v>
      </c>
      <c r="B245" s="106" t="str">
        <f t="shared" si="16"/>
        <v>O.K.</v>
      </c>
      <c r="C245" s="91" t="s">
        <v>2389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O.K.</v>
      </c>
      <c r="C246" s="91" t="s">
        <v>2390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5">
      <c r="A247" s="105">
        <v>189</v>
      </c>
      <c r="B247" s="106" t="str">
        <f t="shared" si="16"/>
        <v>Provjera</v>
      </c>
      <c r="C247" s="91" t="s">
        <v>2391</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5">
      <c r="A248" s="105">
        <v>190</v>
      </c>
      <c r="B248" s="106" t="str">
        <f t="shared" si="16"/>
        <v>O.K.</v>
      </c>
      <c r="C248" s="91" t="s">
        <v>2392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2393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2394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2395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2396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2397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2398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2399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2400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2401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2402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2403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2404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2405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2406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2407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2408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2409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2410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2411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2412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2413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2414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2415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2416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2417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2418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2419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2420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2421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2422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2423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2424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2425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2426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2427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2428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2429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2430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2431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2432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2433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2434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2435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2436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5">
      <c r="A293" s="105">
        <v>235</v>
      </c>
      <c r="B293" s="106" t="str">
        <f t="shared" si="16"/>
        <v>O.K.</v>
      </c>
      <c r="C293" s="91" t="s">
        <v>2437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5">
      <c r="A294" s="105">
        <v>236</v>
      </c>
      <c r="B294" s="106" t="str">
        <f t="shared" si="16"/>
        <v>O.K.</v>
      </c>
      <c r="C294" s="91" t="s">
        <v>2438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2439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5" customHeight="1" x14ac:dyDescent="0.25">
      <c r="A296" s="105">
        <v>237</v>
      </c>
      <c r="B296" s="106" t="str">
        <f t="shared" si="16"/>
        <v>O.K.</v>
      </c>
      <c r="C296" s="91" t="s">
        <v>2440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2441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91" t="s">
        <v>1990</v>
      </c>
      <c r="B298" s="392"/>
      <c r="C298" s="393"/>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2442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2443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9"/>
        <v>O.K.</v>
      </c>
      <c r="C301" s="136" t="s">
        <v>2444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5">
      <c r="A302" s="105">
        <v>46</v>
      </c>
      <c r="B302" s="106" t="str">
        <f>IF(E302=1,"Pogreška",IF(F302=1,"Provjera","O.K."))</f>
        <v>O.K.</v>
      </c>
      <c r="C302" s="136" t="s">
        <v>2445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ref="B303:B311" si="22">IF(E303=1,"Pogreška",IF(F303=1,"Provjera","O.K."))</f>
        <v>O.K.</v>
      </c>
      <c r="C303" s="136" t="s">
        <v>2446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22"/>
        <v>O.K.</v>
      </c>
      <c r="C304" s="136" t="s">
        <v>2447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22"/>
        <v>O.K.</v>
      </c>
      <c r="C305" s="136" t="s">
        <v>2448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22"/>
        <v>O.K.</v>
      </c>
      <c r="C306" s="136" t="s">
        <v>2449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IF(E307=1,"Pogreška",IF(F307=1,"Provjera","O.K."))</f>
        <v>O.K.</v>
      </c>
      <c r="C307" s="136" t="s">
        <v>2450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IF(E308=1,"Pogreška",IF(F308=1,"Provjera","O.K."))</f>
        <v>O.K.</v>
      </c>
      <c r="C308" s="136" t="s">
        <v>2451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IF(E309=1,"Pogreška",IF(F309=1,"Provjera","O.K."))</f>
        <v>O.K.</v>
      </c>
      <c r="C309" s="136" t="s">
        <v>2452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22"/>
        <v>O.K.</v>
      </c>
      <c r="C310" s="136" t="s">
        <v>2453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22"/>
        <v>O.K.</v>
      </c>
      <c r="C311" s="136" t="s">
        <v>2454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ref="B312:B339" si="24">IF(E312=1,"Pogreška",IF(F312=1,"Provjera","O.K."))</f>
        <v>O.K.</v>
      </c>
      <c r="C312" s="136" t="s">
        <v>2455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24"/>
        <v>O.K.</v>
      </c>
      <c r="C313" s="136" t="s">
        <v>2456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24"/>
        <v>O.K.</v>
      </c>
      <c r="C314" s="136" t="s">
        <v>2457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24"/>
        <v>O.K.</v>
      </c>
      <c r="C315" s="136" t="s">
        <v>2458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24"/>
        <v>O.K.</v>
      </c>
      <c r="C316" s="136" t="s">
        <v>2459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24"/>
        <v>O.K.</v>
      </c>
      <c r="C317" s="136" t="s">
        <v>2460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24"/>
        <v>O.K.</v>
      </c>
      <c r="C318" s="136" t="s">
        <v>2461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24"/>
        <v>O.K.</v>
      </c>
      <c r="C319" s="136" t="s">
        <v>2462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24"/>
        <v>O.K.</v>
      </c>
      <c r="C320" s="136" t="s">
        <v>2463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24"/>
        <v>O.K.</v>
      </c>
      <c r="C321" s="136" t="s">
        <v>2464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ref="B322:B324" si="26">IF(E322=1,"Pogreška",IF(F322=1,"Provjera","O.K."))</f>
        <v>O.K.</v>
      </c>
      <c r="C322" s="136" t="s">
        <v>2465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26"/>
        <v>O.K.</v>
      </c>
      <c r="C323" s="136" t="s">
        <v>2466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26"/>
        <v>O.K.</v>
      </c>
      <c r="C324" s="136" t="s">
        <v>2467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ref="B325:B328" si="29">IF(E325=1,"Pogreška",IF(F325=1,"Provjera","O.K."))</f>
        <v>O.K.</v>
      </c>
      <c r="C325" s="136" t="s">
        <v>2468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29"/>
        <v>O.K.</v>
      </c>
      <c r="C326" s="136" t="s">
        <v>2469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29"/>
        <v>O.K.</v>
      </c>
      <c r="C327" s="136" t="s">
        <v>2470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29"/>
        <v>O.K.</v>
      </c>
      <c r="C328" s="136" t="s">
        <v>2471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24"/>
        <v>O.K.</v>
      </c>
      <c r="C329" s="136" t="s">
        <v>2472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IF(E330=1,"Pogreška",IF(F330=1,"Provjera","O.K."))</f>
        <v>O.K.</v>
      </c>
      <c r="C330" s="136" t="s">
        <v>2473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24"/>
        <v>O.K.</v>
      </c>
      <c r="C331" s="136" t="s">
        <v>2474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IF(E332=1,"Pogreška",IF(F332=1,"Provjera","O.K."))</f>
        <v>O.K.</v>
      </c>
      <c r="C332" s="136" t="s">
        <v>2475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IF(E333=1,"Pogreška",IF(F333=1,"Provjera","O.K."))</f>
        <v>O.K.</v>
      </c>
      <c r="C333" s="136" t="s">
        <v>2476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IF(E334=1,"Pogreška",IF(F334=1,"Provjera","O.K."))</f>
        <v>O.K.</v>
      </c>
      <c r="C334" s="136" t="s">
        <v>2477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24"/>
        <v>O.K.</v>
      </c>
      <c r="C335" s="136" t="s">
        <v>2478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24"/>
        <v>O.K.</v>
      </c>
      <c r="C336" s="136" t="s">
        <v>2479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24"/>
        <v>O.K.</v>
      </c>
      <c r="C337" s="136" t="s">
        <v>2480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24"/>
        <v>O.K.</v>
      </c>
      <c r="C338" s="136" t="s">
        <v>2481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24"/>
        <v>O.K.</v>
      </c>
      <c r="C339" s="136" t="s">
        <v>2482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IF(E340=1,"Pogreška",IF(F340=1,"Provjera","O.K."))</f>
        <v>O.K.</v>
      </c>
      <c r="C340" s="299" t="s">
        <v>2483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391" t="s">
        <v>1993</v>
      </c>
      <c r="B341" s="392"/>
      <c r="C341" s="393"/>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 t="shared" ref="B342:B343" si="32">IF(E342=1,"Pogreška",IF(F342=1,"Provjera","O.K."))</f>
        <v>O.K.</v>
      </c>
      <c r="C342" s="225" t="s">
        <v>2441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5">
      <c r="A343" s="105">
        <v>2</v>
      </c>
      <c r="B343" s="106" t="str">
        <f t="shared" si="32"/>
        <v>O.K.</v>
      </c>
      <c r="C343" s="90" t="s">
        <v>2484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5">
      <c r="A344" s="391" t="s">
        <v>1992</v>
      </c>
      <c r="B344" s="392"/>
      <c r="C344" s="393"/>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2441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391" t="s">
        <v>2485</v>
      </c>
      <c r="B346" s="392"/>
      <c r="C346" s="393"/>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2441</v>
      </c>
      <c r="D347" s="95"/>
      <c r="E347" s="51">
        <f>MAX(G347:K347)</f>
        <v>0</v>
      </c>
      <c r="F347" s="51">
        <f>MAX(L347:O347)</f>
        <v>0</v>
      </c>
      <c r="G347" s="51">
        <f>IF(MIN('RAS-funkcijski'!D5:E141)&lt;-0.001,1,0)</f>
        <v>0</v>
      </c>
      <c r="H347" s="51"/>
      <c r="I347" s="51"/>
      <c r="J347" s="51"/>
      <c r="K347" s="51"/>
      <c r="L347" s="51"/>
      <c r="M347" s="51"/>
      <c r="N347" s="51"/>
      <c r="O347" s="51"/>
      <c r="P347" s="51"/>
    </row>
    <row r="348" spans="1:18" ht="12.5" x14ac:dyDescent="0.25">
      <c r="A348" s="93"/>
      <c r="B348" s="94"/>
      <c r="C348" s="62"/>
      <c r="D348" s="95"/>
      <c r="E348" s="51"/>
      <c r="F348" s="51"/>
      <c r="G348" s="51"/>
      <c r="H348" s="51"/>
      <c r="I348" s="51"/>
      <c r="J348" s="51"/>
      <c r="K348" s="51"/>
      <c r="L348" s="51"/>
      <c r="M348" s="51"/>
      <c r="N348" s="51"/>
      <c r="O348" s="51"/>
      <c r="P348" s="51"/>
    </row>
    <row r="349" spans="1:18" ht="12.5"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2486</v>
      </c>
    </row>
    <row r="1479" spans="10:12" ht="15.75" customHeight="1" x14ac:dyDescent="0.25"/>
    <row r="1480" spans="10:12" ht="15" customHeight="1" x14ac:dyDescent="0.25">
      <c r="K1480" s="40">
        <f>IF(ABS(OBVEZE!D44-OBVEZE!D45-OBVEZE!D104)&gt;0,1,0)</f>
        <v>1</v>
      </c>
    </row>
  </sheetData>
  <sheetProtection algorithmName="SHA-512" hashValue="ycwcQlKwgzgPueYBDNR5QW2jFukPWwk18lT0p2CrQ5wOTin9+zAj+uBWBWby+AObtelF1LrTuMSdX6ACaNjHvQ==" saltValue="OXE/DkF54OqJAe1+sf2gEA=="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Općina Bogdanovci</cp:lastModifiedBy>
  <cp:lastPrinted>2026-04-01T08:04:43Z</cp:lastPrinted>
  <dcterms:created xsi:type="dcterms:W3CDTF">2022-04-01T05:14:30Z</dcterms:created>
  <dcterms:modified xsi:type="dcterms:W3CDTF">2026-04-15T06:54:23Z</dcterms:modified>
</cp:coreProperties>
</file>